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eBlauweS\Desktop\"/>
    </mc:Choice>
  </mc:AlternateContent>
  <xr:revisionPtr revIDLastSave="0" documentId="13_ncr:1_{0B4DF934-DEF1-4FA4-879A-FE4D5E0B5E4D}" xr6:coauthVersionLast="36" xr6:coauthVersionMax="36" xr10:uidLastSave="{00000000-0000-0000-0000-000000000000}"/>
  <bookViews>
    <workbookView xWindow="0" yWindow="0" windowWidth="17250" windowHeight="5640" tabRatio="601" activeTab="1" xr2:uid="{00000000-000D-0000-FFFF-FFFF00000000}"/>
  </bookViews>
  <sheets>
    <sheet name="Notice d'utilisation" sheetId="4" r:id="rId1"/>
    <sheet name="1 Information de base" sheetId="1" r:id="rId2"/>
    <sheet name="2 Estimation des heures d'audit" sheetId="2" r:id="rId3"/>
    <sheet name="3 Annexes" sheetId="3" r:id="rId4"/>
  </sheets>
  <definedNames>
    <definedName name="_xlnm.Print_Area" localSheetId="1">'1 Information de base'!$A$1:$I$115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0" i="1" l="1"/>
  <c r="H62" i="1"/>
  <c r="H58" i="1"/>
  <c r="H79" i="1" l="1"/>
  <c r="B39" i="3" l="1"/>
  <c r="B49" i="3"/>
  <c r="B65" i="3"/>
  <c r="B101" i="3"/>
  <c r="B108" i="3"/>
  <c r="C108" i="3"/>
  <c r="C101" i="3"/>
  <c r="C86" i="3"/>
  <c r="C79" i="3"/>
  <c r="C65" i="3"/>
  <c r="C58" i="3"/>
  <c r="C57" i="3" s="1"/>
  <c r="C49" i="3"/>
  <c r="C48" i="3" s="1"/>
  <c r="C39" i="3"/>
  <c r="C38" i="3" s="1"/>
  <c r="C133" i="3"/>
  <c r="C150" i="3"/>
  <c r="C28" i="2"/>
  <c r="C120" i="3"/>
  <c r="C29" i="2" s="1"/>
  <c r="C153" i="3"/>
  <c r="B153" i="3"/>
  <c r="C152" i="3"/>
  <c r="C151" i="3"/>
  <c r="C149" i="3"/>
  <c r="I74" i="1" l="1"/>
  <c r="G82" i="1" l="1"/>
  <c r="D113" i="1"/>
  <c r="E113" i="1" s="1"/>
  <c r="I78" i="1" l="1"/>
  <c r="I76" i="1"/>
  <c r="I73" i="1"/>
  <c r="I65" i="1"/>
  <c r="I66" i="1"/>
  <c r="I67" i="1"/>
  <c r="I68" i="1"/>
  <c r="C155" i="3" l="1"/>
  <c r="C36" i="2" s="1"/>
  <c r="C144" i="3"/>
  <c r="C33" i="2" s="1"/>
  <c r="C114" i="3"/>
  <c r="C27" i="2" s="1"/>
  <c r="C107" i="3"/>
  <c r="C26" i="2" s="1"/>
  <c r="C100" i="3"/>
  <c r="C25" i="2" s="1"/>
  <c r="C85" i="3"/>
  <c r="C24" i="2" s="1"/>
  <c r="C78" i="3"/>
  <c r="C23" i="2" s="1"/>
  <c r="C64" i="3"/>
  <c r="C22" i="2" s="1"/>
  <c r="C21" i="2"/>
  <c r="C20" i="2"/>
  <c r="C19" i="2"/>
  <c r="C31" i="3"/>
  <c r="C15" i="2" s="1"/>
  <c r="C30" i="2" l="1"/>
  <c r="C40" i="2" s="1"/>
  <c r="H54" i="1"/>
  <c r="H40" i="1"/>
  <c r="B117" i="1" s="1"/>
  <c r="I72" i="1" l="1"/>
  <c r="I70" i="1"/>
  <c r="I62" i="1"/>
  <c r="I64" i="1"/>
  <c r="I59" i="1"/>
  <c r="I60" i="1"/>
  <c r="I45" i="1"/>
  <c r="I46" i="1"/>
  <c r="I48" i="1"/>
  <c r="I50" i="1"/>
  <c r="I52" i="1"/>
  <c r="I47" i="1"/>
  <c r="I49" i="1"/>
  <c r="I51" i="1"/>
  <c r="I53" i="1"/>
  <c r="I43" i="1"/>
  <c r="I44" i="1"/>
  <c r="I38" i="1"/>
  <c r="I39" i="1"/>
  <c r="I36" i="1"/>
  <c r="I37" i="1"/>
  <c r="I34" i="1"/>
  <c r="I35" i="1"/>
  <c r="I32" i="1"/>
  <c r="I33" i="1"/>
  <c r="I30" i="1"/>
  <c r="I31" i="1"/>
  <c r="I79" i="1"/>
  <c r="I40" i="1" l="1"/>
  <c r="G120" i="1"/>
  <c r="G124" i="1"/>
  <c r="G126" i="1"/>
  <c r="G122" i="1"/>
  <c r="G125" i="1"/>
  <c r="G119" i="1"/>
  <c r="G118" i="1"/>
  <c r="G121" i="1"/>
  <c r="G123" i="1"/>
  <c r="I54" i="1"/>
  <c r="D115" i="1" l="1"/>
</calcChain>
</file>

<file path=xl/sharedStrings.xml><?xml version="1.0" encoding="utf-8"?>
<sst xmlns="http://schemas.openxmlformats.org/spreadsheetml/2006/main" count="458" uniqueCount="347">
  <si>
    <t>Comité d'audit</t>
  </si>
  <si>
    <t>Structure du cabinet:</t>
  </si>
  <si>
    <t>22/27</t>
  </si>
  <si>
    <t>40/41</t>
  </si>
  <si>
    <t>50/53</t>
  </si>
  <si>
    <t>54/58</t>
  </si>
  <si>
    <t>490/1</t>
  </si>
  <si>
    <t>47/48</t>
  </si>
  <si>
    <t>492/3</t>
  </si>
  <si>
    <t>71/72/74</t>
  </si>
  <si>
    <t>67/68/77/78</t>
  </si>
  <si>
    <t>20/58</t>
  </si>
  <si>
    <t>10/49</t>
  </si>
  <si>
    <t>Consolidation</t>
  </si>
  <si>
    <t>Description</t>
  </si>
  <si>
    <t>Cycle</t>
  </si>
  <si>
    <t>10/15</t>
  </si>
  <si>
    <t>42/48</t>
  </si>
  <si>
    <t>Actif</t>
  </si>
  <si>
    <t>€ Montant</t>
  </si>
  <si>
    <t>Frais d'établissement</t>
  </si>
  <si>
    <t>Immobilisations incorporelles</t>
  </si>
  <si>
    <t>Immobilisations corporelles</t>
  </si>
  <si>
    <t>Immobilisations financières</t>
  </si>
  <si>
    <t>Créances à plus d'un an</t>
  </si>
  <si>
    <t>Créances à un an au plus</t>
  </si>
  <si>
    <t>Placements de trésorerie</t>
  </si>
  <si>
    <t>Comptes de régularisation</t>
  </si>
  <si>
    <t>TOTAL DE L'ACTIF</t>
  </si>
  <si>
    <t>Passif</t>
  </si>
  <si>
    <t>Capitaux propres</t>
  </si>
  <si>
    <t>Provisions et impôts différés</t>
  </si>
  <si>
    <t>Dettes à plus d'un an</t>
  </si>
  <si>
    <t>Dettes à plus d'un an échéant dans l'année</t>
  </si>
  <si>
    <t>Dettes financières</t>
  </si>
  <si>
    <t>Dettes commerciales</t>
  </si>
  <si>
    <t>Acomptes reçus sur commandes</t>
  </si>
  <si>
    <t>Dettes fiscales, salariales et sociales</t>
  </si>
  <si>
    <t>Autres dettes</t>
  </si>
  <si>
    <t>TOTAL DU PASSIF</t>
  </si>
  <si>
    <t>Compte de résultats</t>
  </si>
  <si>
    <t>Ventes et prestations</t>
  </si>
  <si>
    <t>Chiffre d'affaires</t>
  </si>
  <si>
    <t>Coût des ventes et des prestations</t>
  </si>
  <si>
    <t>Approvisionnements et marchandises</t>
  </si>
  <si>
    <t>Services et biens divers</t>
  </si>
  <si>
    <t>Rémunérations, charges sociales et pensions</t>
  </si>
  <si>
    <t xml:space="preserve">Amortissements, réductions de valeur et provisions </t>
  </si>
  <si>
    <t>Impôts sur le résultat + impôts différés</t>
  </si>
  <si>
    <t>BENEFICE (PERTE) DE L'EXERCICE</t>
  </si>
  <si>
    <t>Entreprise commerciale</t>
  </si>
  <si>
    <t>PARTIE 1 : INFORMATION DE BASE</t>
  </si>
  <si>
    <t>PARTIE 1 : INFORMATION DE BASE (SUITE)</t>
  </si>
  <si>
    <t>Entreprise de production</t>
  </si>
  <si>
    <t>Non-Marchand</t>
  </si>
  <si>
    <t>Heures</t>
  </si>
  <si>
    <t>d'audit</t>
  </si>
  <si>
    <t>Nombre de factures de ventes par année</t>
  </si>
  <si>
    <t>Nombre de factures d'achats par année</t>
  </si>
  <si>
    <t>Nombre de filiales</t>
  </si>
  <si>
    <t>Nombre d'établissements</t>
  </si>
  <si>
    <t>Nombre de numéros d'articles en stock</t>
  </si>
  <si>
    <t>Substantif</t>
  </si>
  <si>
    <t>bas</t>
  </si>
  <si>
    <t>Associé</t>
  </si>
  <si>
    <t>Cadres</t>
  </si>
  <si>
    <t>Assistents</t>
  </si>
  <si>
    <t>Nombre de clients en fin d'année</t>
  </si>
  <si>
    <t>TOTAL DES HEURES D'AUDIT ESTIMEES</t>
  </si>
  <si>
    <t>Part en %</t>
  </si>
  <si>
    <t>Petite ou moyenne entreprise</t>
  </si>
  <si>
    <t>PARTIE 3: ANNEXES</t>
  </si>
  <si>
    <t>Seuil de signification</t>
  </si>
  <si>
    <t>Procès-verbal de l'équipe d'audit</t>
  </si>
  <si>
    <t>Valeurs disponibles</t>
  </si>
  <si>
    <t>Connaissance de l'entité et de son environnement</t>
  </si>
  <si>
    <t>Procédures d'évaluation des risques</t>
  </si>
  <si>
    <t>Registre des risques d'exploitation</t>
  </si>
  <si>
    <t>Registre des risques de fraude</t>
  </si>
  <si>
    <t>Contrôle général IT (ITGC)</t>
  </si>
  <si>
    <t>Reporting des faiblesses significatives du contrôle interne</t>
  </si>
  <si>
    <t>Synthèse des constations majeures recontrées durant la mission</t>
  </si>
  <si>
    <t>Continuité d'exploitation</t>
  </si>
  <si>
    <t>Conformité avec les lois et règlementations</t>
  </si>
  <si>
    <t>Estimations comptables</t>
  </si>
  <si>
    <t>Transactions entre parties liées</t>
  </si>
  <si>
    <t>Obligations, engagements éventuels</t>
  </si>
  <si>
    <t>Revue des évènements postérieurs à la clôture</t>
  </si>
  <si>
    <t>Utilisation du travail de l'auditeur interne</t>
  </si>
  <si>
    <t xml:space="preserve">     Immobilisations corporelles</t>
  </si>
  <si>
    <t xml:space="preserve">     Stocks &amp; commandes en cours d'exécution</t>
  </si>
  <si>
    <t xml:space="preserve">     Coût des ventes et des prestations: Services et biens divers</t>
  </si>
  <si>
    <t xml:space="preserve">     Amortissements, réductions de valeurs &amp; provisions pour risques et charges</t>
  </si>
  <si>
    <t xml:space="preserve">     Autres charges d'exploitation et charges d'exploitation portées à l'actif</t>
  </si>
  <si>
    <t xml:space="preserve">     Créances à plus d'un an</t>
  </si>
  <si>
    <t xml:space="preserve">     Créances à un an au plus</t>
  </si>
  <si>
    <t xml:space="preserve">     Acomptes reçus sur commandes</t>
  </si>
  <si>
    <t xml:space="preserve">     Ventes et prestations</t>
  </si>
  <si>
    <t xml:space="preserve">     Immobilisations financières</t>
  </si>
  <si>
    <t xml:space="preserve">     Placements de trésorerie</t>
  </si>
  <si>
    <t xml:space="preserve">     Valeurs disponibles</t>
  </si>
  <si>
    <t xml:space="preserve">     Dettes financières à plus d'un an et à un an au plus</t>
  </si>
  <si>
    <t xml:space="preserve">     Dettes à plus d'un an échéant dans l'année</t>
  </si>
  <si>
    <t xml:space="preserve">     Dettes salariales et sociales</t>
  </si>
  <si>
    <t xml:space="preserve">     Frais du personnel: rémunérations, charges sociales et pensions</t>
  </si>
  <si>
    <t>Rapport d'audit</t>
  </si>
  <si>
    <t>Lettre d'affirmation</t>
  </si>
  <si>
    <t>Equipe</t>
  </si>
  <si>
    <t>Personnel</t>
  </si>
  <si>
    <t>Clients/ventes</t>
  </si>
  <si>
    <t>Autres dettes/autres créances</t>
  </si>
  <si>
    <t>Dépenses d'investissement de capital (CAPEX)</t>
  </si>
  <si>
    <t>Achats/fournisseurs</t>
  </si>
  <si>
    <t>Stocks</t>
  </si>
  <si>
    <t>Immobilisations</t>
  </si>
  <si>
    <t>Référence</t>
  </si>
  <si>
    <t>Conception et mise en oeuvre des contrôles internes pertinents</t>
  </si>
  <si>
    <t>Analyse du risque d'anomalies significatives:</t>
  </si>
  <si>
    <t>Procédures d'acceptation, poursuite et cessation de la mission</t>
  </si>
  <si>
    <t>Lettre de mission</t>
  </si>
  <si>
    <t>ISQC-1</t>
  </si>
  <si>
    <t>Risque significatif - approche</t>
  </si>
  <si>
    <t>ICCI</t>
  </si>
  <si>
    <t>Normes IRE + ISA</t>
  </si>
  <si>
    <t>Codes BNB</t>
  </si>
  <si>
    <t xml:space="preserve">     Comptes annuels pris dans leur ensemble</t>
  </si>
  <si>
    <t xml:space="preserve">     Cycle personnel</t>
  </si>
  <si>
    <t xml:space="preserve">     Cycle clients/ventes</t>
  </si>
  <si>
    <t xml:space="preserve">     Cycle autres dettes/autres créances</t>
  </si>
  <si>
    <t xml:space="preserve">     Cycle dépenses d'investissement de capital (CAPEX)</t>
  </si>
  <si>
    <t xml:space="preserve">     Cycle capitaux propres/provisions pour risques &amp; charges</t>
  </si>
  <si>
    <t xml:space="preserve">     Cycle achats/fournisseurs</t>
  </si>
  <si>
    <t xml:space="preserve">     Cycle stocks</t>
  </si>
  <si>
    <t xml:space="preserve">     Cycle immobilisations</t>
  </si>
  <si>
    <t>Seconde lecture</t>
  </si>
  <si>
    <t>Stratégie globale d'audit (incl. mise à jour du dossier permanent, conception des programmes d'audit détaillés)</t>
  </si>
  <si>
    <t>Contrôle des comptes annuels déposés à la BNB</t>
  </si>
  <si>
    <t>Réunion de fin d'audit avec le client</t>
  </si>
  <si>
    <t>Cycle des ventes:</t>
  </si>
  <si>
    <t xml:space="preserve">     Dettes commerciales à plus d'un an et à un an au plus</t>
  </si>
  <si>
    <t>Cycle des stocks:</t>
  </si>
  <si>
    <t>Cycle des achats:</t>
  </si>
  <si>
    <t>Cycle des frais de personnel:</t>
  </si>
  <si>
    <t>Cycle des autres dettes/autres créances</t>
  </si>
  <si>
    <t xml:space="preserve">     Comptes de régularisation de l'actif</t>
  </si>
  <si>
    <t xml:space="preserve">     Dettes fiscales</t>
  </si>
  <si>
    <t xml:space="preserve">     Comptes de régularisation du passif</t>
  </si>
  <si>
    <t xml:space="preserve">     Capitaux propres</t>
  </si>
  <si>
    <t xml:space="preserve">     Provisions pour risques et charges</t>
  </si>
  <si>
    <t xml:space="preserve">     Impôts sur le résultat et impôts différés</t>
  </si>
  <si>
    <t>Cycle des dépenses d'investissement de capital (CAPEX):</t>
  </si>
  <si>
    <t xml:space="preserve">     Provenant de fraude</t>
  </si>
  <si>
    <t xml:space="preserve">     Frais d'établissement</t>
  </si>
  <si>
    <t xml:space="preserve">     Immobilisations incorporelles</t>
  </si>
  <si>
    <t>Nom du client:</t>
  </si>
  <si>
    <t>Préparé par:</t>
  </si>
  <si>
    <t>Sujet:</t>
  </si>
  <si>
    <t>Date:</t>
  </si>
  <si>
    <t>Entité intérêt public</t>
  </si>
  <si>
    <t>Conseil d'entreprise</t>
  </si>
  <si>
    <t>Législation spécifique</t>
  </si>
  <si>
    <t>Nombre de membres du personnel</t>
  </si>
  <si>
    <t>haut</t>
  </si>
  <si>
    <t xml:space="preserve">      - assister à la réunion du conseil d'entreprise</t>
  </si>
  <si>
    <t xml:space="preserve">      - rapport au conseil d'entreprise</t>
  </si>
  <si>
    <t xml:space="preserve">      - contrôle des informations financières communiquées au conseil d'entreprise</t>
  </si>
  <si>
    <t>Conseil d'entreprise:</t>
  </si>
  <si>
    <t>Revu par l'associé responsable de la mission:</t>
  </si>
  <si>
    <t>Contrôle du rapport de gestion</t>
  </si>
  <si>
    <t>A 9</t>
  </si>
  <si>
    <t>A 10</t>
  </si>
  <si>
    <t>A 11</t>
  </si>
  <si>
    <t>A 12</t>
  </si>
  <si>
    <t>A 13</t>
  </si>
  <si>
    <t>A 14</t>
  </si>
  <si>
    <t>A 15</t>
  </si>
  <si>
    <t>A 16</t>
  </si>
  <si>
    <t>A 17</t>
  </si>
  <si>
    <t>A 18</t>
  </si>
  <si>
    <t>A 19</t>
  </si>
  <si>
    <t>A 20</t>
  </si>
  <si>
    <t>A 21</t>
  </si>
  <si>
    <t>A 22</t>
  </si>
  <si>
    <t>B 1</t>
  </si>
  <si>
    <t>B 2</t>
  </si>
  <si>
    <t>B 3</t>
  </si>
  <si>
    <t>B 4</t>
  </si>
  <si>
    <t>B 5</t>
  </si>
  <si>
    <t>B 6</t>
  </si>
  <si>
    <t>B 7</t>
  </si>
  <si>
    <t>B 8</t>
  </si>
  <si>
    <t>B 10</t>
  </si>
  <si>
    <t>D 1</t>
  </si>
  <si>
    <t>D 2</t>
  </si>
  <si>
    <t>D 3</t>
  </si>
  <si>
    <t>Checklist</t>
  </si>
  <si>
    <t>A 1</t>
  </si>
  <si>
    <t>A 2</t>
  </si>
  <si>
    <t>A 3</t>
  </si>
  <si>
    <t>A 4</t>
  </si>
  <si>
    <t>A 5</t>
  </si>
  <si>
    <t>A 6</t>
  </si>
  <si>
    <t>A 7</t>
  </si>
  <si>
    <t>A 8</t>
  </si>
  <si>
    <t>C 3</t>
  </si>
  <si>
    <t>C 4</t>
  </si>
  <si>
    <t>C 5</t>
  </si>
  <si>
    <t>C 6</t>
  </si>
  <si>
    <t>C 7</t>
  </si>
  <si>
    <t>C 8</t>
  </si>
  <si>
    <t>C 9</t>
  </si>
  <si>
    <t>C 10</t>
  </si>
  <si>
    <t>C 11</t>
  </si>
  <si>
    <t>C 12</t>
  </si>
  <si>
    <t>C 13</t>
  </si>
  <si>
    <t>PHASE D: EXIGENCES LEGALES COMPLEMENTAIRES:</t>
  </si>
  <si>
    <t>Niveau de contrôles au sein de l'entité</t>
  </si>
  <si>
    <t>ISQC-1 + ICCI</t>
  </si>
  <si>
    <t>PARTIE 2: ESTIMATION DES HEURES D'AUDIT POUR UN MANDAT DE COMMISSAIRE</t>
  </si>
  <si>
    <t>PHASE A: EVALUATION DES RISQUES</t>
  </si>
  <si>
    <t>PHASE B: REPONSES AUX RISQUES</t>
  </si>
  <si>
    <t>PHASE C: REPORTING</t>
  </si>
  <si>
    <t xml:space="preserve">     Cycle des ventes</t>
  </si>
  <si>
    <t xml:space="preserve">     Cycle des achats</t>
  </si>
  <si>
    <t xml:space="preserve">     Cycle des stocks</t>
  </si>
  <si>
    <t xml:space="preserve">     Cycle des autres dettes/autres créances</t>
  </si>
  <si>
    <t xml:space="preserve">     Cycle des frais de personnel</t>
  </si>
  <si>
    <t xml:space="preserve">     TOTAL PHASE B: REPONSES AUX RISQUES</t>
  </si>
  <si>
    <t>TOTAL PHASE A: EVALUATION DES RISQUES</t>
  </si>
  <si>
    <t>PARTIE 3: ANNEXES (SUITE)</t>
  </si>
  <si>
    <t>SOMMAIRE</t>
  </si>
  <si>
    <t>C 2</t>
  </si>
  <si>
    <t>Annexe A</t>
  </si>
  <si>
    <t>Annexe B</t>
  </si>
  <si>
    <t>Annexe C</t>
  </si>
  <si>
    <t>Annexe D</t>
  </si>
  <si>
    <t>Procédures analytiques</t>
  </si>
  <si>
    <t>ANNEXE A: CONTENU DE LA PHASE A - "EVALUATION DES RISQUES":</t>
  </si>
  <si>
    <t>ANNEXE B: CONTENU DE LA PHASE B - "REPONSES AUX RISQUES":</t>
  </si>
  <si>
    <t>ANNEXE B: CONTENU DE LA PHASE B - "REPONSES AUX RISQUES" (SUITE):</t>
  </si>
  <si>
    <t>ANNEXE C: CONTENU DE LA PHASE C - "REPORTING":</t>
  </si>
  <si>
    <t>ANNEXE D: CONTENU DE LA PHASE D - "EXIGENCES LEGALES COMPLEMENTAIRES":</t>
  </si>
  <si>
    <t>EVALUATION DU CONTROLE INTERNE PRELIMINAIRE/ENVISAGEE:</t>
  </si>
  <si>
    <t>Dettes à un an au plus:</t>
  </si>
  <si>
    <t xml:space="preserve"> </t>
  </si>
  <si>
    <t>TEMPS TOTAL</t>
  </si>
  <si>
    <t>Niveau</t>
  </si>
  <si>
    <t>GAAP applicable:</t>
  </si>
  <si>
    <t>Belgique</t>
  </si>
  <si>
    <t>IFRS</t>
  </si>
  <si>
    <t>Stocks et commandes en cours d'exécution</t>
  </si>
  <si>
    <t>Tests de procédures</t>
  </si>
  <si>
    <t>Contrôles de substance:</t>
  </si>
  <si>
    <t>Autres contôles de substance:</t>
  </si>
  <si>
    <t>estimées</t>
  </si>
  <si>
    <t>(1)</t>
  </si>
  <si>
    <t>(2)</t>
  </si>
  <si>
    <r>
      <rPr>
        <b/>
        <i/>
        <sz val="10"/>
        <color theme="1"/>
        <rFont val="Arial"/>
        <family val="2"/>
      </rPr>
      <t>Evaluation préliminaire des risques:</t>
    </r>
    <r>
      <rPr>
        <i/>
        <sz val="10"/>
        <color theme="1"/>
        <rFont val="Arial"/>
        <family val="2"/>
      </rPr>
      <t xml:space="preserve"> soit bas, soit moyen, soit haut</t>
    </r>
  </si>
  <si>
    <t>Notes:</t>
  </si>
  <si>
    <t>TOTAL</t>
  </si>
  <si>
    <t>TOTAL PHASE C: REPORTING</t>
  </si>
  <si>
    <t>TOTAL PHASE D: EXIGENCES LEGALES COMPLEMENTAIRES</t>
  </si>
  <si>
    <t xml:space="preserve">     Autres contrôles de substance</t>
  </si>
  <si>
    <t xml:space="preserve">     Reporting des faiblesses significatives du contrôle interne</t>
  </si>
  <si>
    <t>Note:</t>
  </si>
  <si>
    <t>Les totaux des annexes (partie 3) sont transférés automatiquement sur cette page de sommaire (partie 2).</t>
  </si>
  <si>
    <t>Partie 1 : Information de base</t>
  </si>
  <si>
    <t>La partie 2 est un sommaire des heures d'audit estimées, dont les détails se trouvent dans les annexes (voir partie 3).</t>
  </si>
  <si>
    <t>Partie 2 : Estimation des heures d'audit (sommaire)</t>
  </si>
  <si>
    <t>Partie 3 : Annexes.</t>
  </si>
  <si>
    <t>Introduction</t>
  </si>
  <si>
    <t>EUR</t>
  </si>
  <si>
    <t>heures</t>
  </si>
  <si>
    <t>Proposition d'heures:</t>
  </si>
  <si>
    <r>
      <t xml:space="preserve">CARACTERISTIQUES CLES DU CLIENT - </t>
    </r>
    <r>
      <rPr>
        <i/>
        <u/>
        <sz val="10"/>
        <color theme="1"/>
        <rFont val="Arial"/>
        <family val="2"/>
      </rPr>
      <t>Compléter uniquement les chiffres applicables:</t>
    </r>
  </si>
  <si>
    <t>normal</t>
  </si>
  <si>
    <t>X</t>
  </si>
  <si>
    <t xml:space="preserve">     Cycle des dépenses d'investissement de capital (CAPEX)</t>
  </si>
  <si>
    <t>Sole practitioner</t>
  </si>
  <si>
    <t>Résultat financier</t>
  </si>
  <si>
    <r>
      <t xml:space="preserve">(1) </t>
    </r>
    <r>
      <rPr>
        <b/>
        <i/>
        <u/>
        <sz val="10"/>
        <color theme="1"/>
        <rFont val="Arial"/>
        <family val="2"/>
      </rPr>
      <t>Approche d'audit envisagée</t>
    </r>
  </si>
  <si>
    <r>
      <t xml:space="preserve">(2) </t>
    </r>
    <r>
      <rPr>
        <b/>
        <i/>
        <u/>
        <sz val="10"/>
        <color theme="1"/>
        <rFont val="Arial"/>
        <family val="2"/>
      </rPr>
      <t>Evaluation préliminaire des risques</t>
    </r>
  </si>
  <si>
    <t xml:space="preserve">     Coût des ventes et des prestations: Approvisionnements et marchandises</t>
  </si>
  <si>
    <t>Utilisation d'expert (p. ex. actuaire)</t>
  </si>
  <si>
    <t>Revue et achèvement de l'audit (incl. revue du travail d'audit par Senior, Manager &amp; Associé responsable de la mission)</t>
  </si>
  <si>
    <t>Présence lors de l'assemblée générale annuelle</t>
  </si>
  <si>
    <t>Rapports au comité d'audit</t>
  </si>
  <si>
    <t>Revue du processus de la consolidation:</t>
  </si>
  <si>
    <t xml:space="preserve">     Organisation et procédures</t>
  </si>
  <si>
    <t xml:space="preserve">     Instructions d'audit du groupe</t>
  </si>
  <si>
    <t xml:space="preserve">     Traitement des liasses de consolidation</t>
  </si>
  <si>
    <t xml:space="preserve">     Revue des différences de consolidation</t>
  </si>
  <si>
    <t xml:space="preserve">     Revue du processus de la consolidation</t>
  </si>
  <si>
    <t xml:space="preserve">     Cycle impôts et taxes</t>
  </si>
  <si>
    <t xml:space="preserve">     Autres dettes/autres créances</t>
  </si>
  <si>
    <t>Cycle cash et banques:</t>
  </si>
  <si>
    <t xml:space="preserve">     Cycle de cash et banques</t>
  </si>
  <si>
    <t xml:space="preserve">     Cycle des capitaux propres et provisions pour risques et charges</t>
  </si>
  <si>
    <t>Capitaux propres et provisions pour risques et charges</t>
  </si>
  <si>
    <t>Cycle des capitaux propres et provisions pour risques et charges</t>
  </si>
  <si>
    <t>Cash et banques</t>
  </si>
  <si>
    <t>N/A</t>
  </si>
  <si>
    <t>Exercice:</t>
  </si>
  <si>
    <t>Renouvellement du mandat de commissaire</t>
  </si>
  <si>
    <t>Reporting à l'auditeur du groupe</t>
  </si>
  <si>
    <t>Le budget temps pour les mandats de commissaire sera établi au plus tard au moment de la remise de l'offre ou, à défaut, de l'acceptation de la mission, avec une mise à jour chaque année.</t>
  </si>
  <si>
    <t>La partie 3. comprend le contenu de chaque phase d'audit et les références vers les checklists ISA et ISQC-1.</t>
  </si>
  <si>
    <t>NOTICE D'UTILISATION</t>
  </si>
  <si>
    <t>Utilisation d'une société de services (p. ex. IT, secrétariat social)</t>
  </si>
  <si>
    <t xml:space="preserve">Journal d'opérations diverses </t>
  </si>
  <si>
    <t>Le présent outil est mis à la disposition des réviseurs d'entreprises pour les aider dans l'estimation des heures nécessaires à l'accomplissement d'une mission de contrôle des comptes annuels, conformément à la circulaire 2011/06 du 24 juin 2011 de l'IRE.</t>
  </si>
  <si>
    <t>Bien que les normes ISA et ISQC-1 ne deviendront applicables en Belgique qu'à partir de 2012 pour les EIP et 2014 pour toutes les entités, l'outil prévoit déjà leur application. En attendant l'entrée en vigueur des normes internationales, les réviseurs d'entreprises sont invités à utiliser l'outil en neutralisant le cas échéant les aspects spécifiquement ISA/ISQC-1.</t>
  </si>
  <si>
    <r>
      <t xml:space="preserve">Complétez uniquement les champs jaunes dans les parties 1 et 3 de l'outil.  Dans l'esprit de la circulaire 2011/06, il n'est pas nécessaire de compléter </t>
    </r>
    <r>
      <rPr>
        <i/>
        <u/>
        <sz val="10"/>
        <color theme="1"/>
        <rFont val="Arial"/>
        <family val="2"/>
      </rPr>
      <t>tous</t>
    </r>
    <r>
      <rPr>
        <i/>
        <sz val="10"/>
        <color theme="1"/>
        <rFont val="Arial"/>
        <family val="2"/>
      </rPr>
      <t xml:space="preserve"> les champs du document, mais uniquement les champs jugés nécessaires par le réviseur d'entreprises dans le cadre des spécificités de chaque mission.  Si le réviseur d'entreprises n'arrive pas à obtenir des informations qu'il juge nécessaires dans le cadre de l'estimation du budget temps, il devra se poser la question de savoir s'il est en mesure de préparer son offre de prix.  Cette question se posera notamment lorsqu'un réviseur d'entreprises est invité à faire offre de prix pour un mandat de commissaire sans avoir la possibilité de rendre visite à l'entité à contrôler et de rencontrer les responsables comptables et financiers.</t>
    </r>
  </si>
  <si>
    <t>La partie 1 est destinée à aider les réviseurs d'entreprises à rassembler les données qu'ils jugent nécessaires à l'élaboration d'un budget temps pour une mission de contrôle de comptes.</t>
  </si>
  <si>
    <t>Cette partie comprend une évaluation préliminaire (sur base d'une discussion avec l'entité à contrôler et des autres éléments dont dispose le réviseur d'entreprises) des risques d'audit (bas, moyen, haut) et de l'approche d'audit envisagée pour chaque cycle (basée sur le contrôle interne ou sur des contrôles substantifs).</t>
  </si>
  <si>
    <t>Les différentes phases d'audit et les cycles y afférents sont basés sur les normes ISA et ISQC-1, dont vous trouvez les références des checklists dans les annexes (partie 3). Ces checklists ISA et ISQC-1 et les brochures de l'ICCI décrivent le contenu du travail d'audit à effectuer pour chaque aspect du contrôle.</t>
  </si>
  <si>
    <t>Certains champs s'adaptent automatiquement sur la base des réponses données dans la partie 1 (par exemple comité d’audit, conseil d’entreprise, consolidation, etc.). Si vous voulez modifier ces champs, vous devez le faire via la partie 1 de l'outil.  Certains champs jaunes (non complétés) contiennent des formules, que l'utilisateur peut à tout moment remplacer par des heures.</t>
  </si>
  <si>
    <t>Revu par le responsable contrôle de qualité:</t>
  </si>
  <si>
    <r>
      <t xml:space="preserve">TYPE D'ACTIVITE - </t>
    </r>
    <r>
      <rPr>
        <i/>
        <u/>
        <sz val="10"/>
        <color theme="1"/>
        <rFont val="Arial"/>
        <family val="2"/>
      </rPr>
      <t>Cocher uniquement les champs jaunes applicables:</t>
    </r>
  </si>
  <si>
    <r>
      <t xml:space="preserve">ENVIRONNEMENT GENERALE - </t>
    </r>
    <r>
      <rPr>
        <i/>
        <u/>
        <sz val="10"/>
        <color theme="1"/>
        <rFont val="Arial"/>
        <family val="2"/>
      </rPr>
      <t>Cocher uniquement les champs jaunes applicables:</t>
    </r>
  </si>
  <si>
    <r>
      <t xml:space="preserve">RUBRIQUES MAJEURES DES COMPTES ANNUELS - </t>
    </r>
    <r>
      <rPr>
        <i/>
        <u/>
        <sz val="10"/>
        <color theme="1"/>
        <rFont val="Arial"/>
        <family val="2"/>
      </rPr>
      <t>Compléter les derniers chiffres disponibles dans les champs jaunes:</t>
    </r>
  </si>
  <si>
    <r>
      <rPr>
        <b/>
        <i/>
        <sz val="10"/>
        <color theme="1"/>
        <rFont val="Arial"/>
        <family val="2"/>
      </rPr>
      <t>Approche d'audit envisagée</t>
    </r>
    <r>
      <rPr>
        <i/>
        <sz val="10"/>
        <color theme="1"/>
        <rFont val="Arial"/>
        <family val="2"/>
      </rPr>
      <t>: basée soit sur contrôle interne, soit sur des contrôles de substance</t>
    </r>
  </si>
  <si>
    <r>
      <t>STRUCTURE ENVISAGEE DE L'EQUIPE D'AUDIT -</t>
    </r>
    <r>
      <rPr>
        <i/>
        <u/>
        <sz val="10"/>
        <color theme="1"/>
        <rFont val="Arial"/>
        <family val="2"/>
      </rPr>
      <t xml:space="preserve"> Compléter les pourcentages envisagés dans les champs jaunes:</t>
    </r>
  </si>
  <si>
    <t>CI</t>
  </si>
  <si>
    <t>Compléter uniquement les champs jaunes applicables dans les annexes (partie 3).</t>
  </si>
  <si>
    <t xml:space="preserve">Produits d’exploitation non récurrents </t>
  </si>
  <si>
    <t>76A</t>
  </si>
  <si>
    <t>70/76A</t>
  </si>
  <si>
    <t>60/66A</t>
  </si>
  <si>
    <t xml:space="preserve">Charges d’exploitation non récurrentes </t>
  </si>
  <si>
    <t>66A</t>
  </si>
  <si>
    <t>Produits financiers récurrents</t>
  </si>
  <si>
    <t>75/76B - 65/66B</t>
  </si>
  <si>
    <t>Produits financiers non récurrents</t>
  </si>
  <si>
    <t xml:space="preserve">Charges d’exploitation récurrentes </t>
  </si>
  <si>
    <t>76B</t>
  </si>
  <si>
    <t>66B</t>
  </si>
  <si>
    <t xml:space="preserve">     Ventes et prestations non récurrentes</t>
  </si>
  <si>
    <t xml:space="preserve">     Produits financiers récurrents</t>
  </si>
  <si>
    <t xml:space="preserve">     Charges financières récurrentes</t>
  </si>
  <si>
    <t xml:space="preserve">     Produits financiers non récurrents</t>
  </si>
  <si>
    <t xml:space="preserve">     Charges financières non récurrentes</t>
  </si>
  <si>
    <t>Société en difficultés (art. 96, § 1,6° C. Soc. / art. 3:6, § 1,6° CSA).</t>
  </si>
  <si>
    <t>Autres charges d'exploitation</t>
  </si>
  <si>
    <t>Autres produits d'explotation</t>
  </si>
  <si>
    <t xml:space="preserve">     Charges d'exploitation non récurrentes</t>
  </si>
  <si>
    <t>ESTIMATION DES HEURES D'AUDIT - MANDAT DE COMMISSAIRE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</si>
</sst>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00"/>
  </numFmts>
  <fonts count="17" x14ac:knownFonts="1">
    <font>
      <sz val="10"/>
      <color theme="1"/>
      <name val="Arial"/>
      <family val="2"/>
    </font>
    <font>
      <b/>
      <sz val="10"/>
      <color theme="1"/>
      <name val="Arial"/>
      <family val="2"/>
    </font>
    <font>
      <b/>
      <u/>
      <sz val="10"/>
      <color theme="1"/>
      <name val="Arial"/>
      <family val="2"/>
    </font>
    <font>
      <u/>
      <sz val="10"/>
      <color theme="1"/>
      <name val="Arial"/>
      <family val="2"/>
    </font>
    <font>
      <b/>
      <u/>
      <sz val="12"/>
      <color theme="1"/>
      <name val="Arial"/>
      <family val="2"/>
    </font>
    <font>
      <b/>
      <u/>
      <sz val="14"/>
      <color theme="1"/>
      <name val="Arial"/>
      <family val="2"/>
    </font>
    <font>
      <b/>
      <u/>
      <sz val="10"/>
      <name val="Arial"/>
      <family val="2"/>
    </font>
    <font>
      <sz val="12"/>
      <color theme="1"/>
      <name val="Arial"/>
      <family val="2"/>
    </font>
    <font>
      <b/>
      <sz val="12"/>
      <color theme="1"/>
      <name val="Arial"/>
      <family val="2"/>
    </font>
    <font>
      <i/>
      <u/>
      <sz val="10"/>
      <color theme="1"/>
      <name val="Arial"/>
      <family val="2"/>
    </font>
    <font>
      <i/>
      <sz val="10"/>
      <color theme="1"/>
      <name val="Arial"/>
      <family val="2"/>
    </font>
    <font>
      <b/>
      <i/>
      <sz val="10"/>
      <color theme="1"/>
      <name val="Arial"/>
      <family val="2"/>
    </font>
    <font>
      <b/>
      <i/>
      <u/>
      <sz val="10"/>
      <color theme="1"/>
      <name val="Arial"/>
      <family val="2"/>
    </font>
    <font>
      <b/>
      <sz val="14"/>
      <color theme="1"/>
      <name val="Arial"/>
      <family val="2"/>
    </font>
    <font>
      <i/>
      <u/>
      <sz val="12"/>
      <color theme="1"/>
      <name val="Arial"/>
      <family val="2"/>
    </font>
    <font>
      <sz val="10"/>
      <name val="Arial"/>
      <family val="2"/>
    </font>
    <font>
      <b/>
      <sz val="10"/>
      <color rgb="FFFF000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210">
    <xf numFmtId="0" fontId="0" fillId="0" borderId="0" xfId="0"/>
    <xf numFmtId="0" fontId="0" fillId="0" borderId="1" xfId="0" applyBorder="1"/>
    <xf numFmtId="0" fontId="0" fillId="0" borderId="2" xfId="0" applyBorder="1"/>
    <xf numFmtId="0" fontId="0" fillId="0" borderId="3" xfId="0" applyBorder="1"/>
    <xf numFmtId="0" fontId="0" fillId="0" borderId="0" xfId="0" applyFill="1" applyBorder="1"/>
    <xf numFmtId="0" fontId="0" fillId="0" borderId="1" xfId="0" applyFill="1" applyBorder="1"/>
    <xf numFmtId="0" fontId="0" fillId="0" borderId="2" xfId="0" applyFill="1" applyBorder="1"/>
    <xf numFmtId="0" fontId="0" fillId="0" borderId="0" xfId="0" applyAlignment="1">
      <alignment wrapText="1"/>
    </xf>
    <xf numFmtId="0" fontId="0" fillId="0" borderId="0" xfId="0" applyBorder="1"/>
    <xf numFmtId="0" fontId="1" fillId="0" borderId="0" xfId="0" applyFont="1"/>
    <xf numFmtId="0" fontId="2" fillId="0" borderId="0" xfId="0" applyFont="1"/>
    <xf numFmtId="0" fontId="3" fillId="0" borderId="0" xfId="0" applyFont="1" applyAlignment="1">
      <alignment horizontal="center"/>
    </xf>
    <xf numFmtId="0" fontId="2" fillId="0" borderId="0" xfId="0" applyFont="1" applyAlignment="1">
      <alignment horizontal="center"/>
    </xf>
    <xf numFmtId="0" fontId="0" fillId="0" borderId="3" xfId="0" applyFill="1" applyBorder="1"/>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xf numFmtId="0" fontId="4" fillId="0" borderId="0" xfId="0" applyFont="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11" xfId="0" applyBorder="1"/>
    <xf numFmtId="0" fontId="0" fillId="0" borderId="2" xfId="0" applyBorder="1" applyAlignment="1">
      <alignment horizontal="right"/>
    </xf>
    <xf numFmtId="0" fontId="1" fillId="0" borderId="14" xfId="0" applyFont="1" applyBorder="1"/>
    <xf numFmtId="0" fontId="0" fillId="0" borderId="16" xfId="0" applyBorder="1"/>
    <xf numFmtId="0" fontId="1" fillId="0" borderId="5" xfId="0" applyFont="1" applyBorder="1" applyAlignment="1">
      <alignment horizontal="right"/>
    </xf>
    <xf numFmtId="9" fontId="1" fillId="0" borderId="5" xfId="0" applyNumberFormat="1" applyFont="1" applyBorder="1"/>
    <xf numFmtId="17" fontId="1" fillId="0" borderId="5" xfId="0" quotePrefix="1" applyNumberFormat="1" applyFont="1" applyBorder="1" applyAlignment="1">
      <alignment horizontal="right"/>
    </xf>
    <xf numFmtId="9" fontId="1" fillId="0" borderId="1" xfId="0" applyNumberFormat="1" applyFont="1" applyBorder="1"/>
    <xf numFmtId="17" fontId="0" fillId="0" borderId="1" xfId="0" quotePrefix="1" applyNumberFormat="1" applyFont="1" applyBorder="1" applyAlignment="1">
      <alignment horizontal="right"/>
    </xf>
    <xf numFmtId="0" fontId="0" fillId="0" borderId="2" xfId="0" quotePrefix="1" applyBorder="1" applyAlignment="1">
      <alignment horizontal="right"/>
    </xf>
    <xf numFmtId="0" fontId="0" fillId="0" borderId="0" xfId="0" applyFont="1"/>
    <xf numFmtId="0" fontId="6" fillId="0" borderId="0" xfId="0" applyFont="1" applyAlignment="1">
      <alignment horizontal="center"/>
    </xf>
    <xf numFmtId="0" fontId="0" fillId="0" borderId="6" xfId="0" applyFill="1" applyBorder="1"/>
    <xf numFmtId="0" fontId="0" fillId="0" borderId="9" xfId="0" applyFill="1" applyBorder="1"/>
    <xf numFmtId="0" fontId="0" fillId="0" borderId="9" xfId="0" applyFill="1" applyBorder="1" applyAlignment="1">
      <alignment wrapText="1"/>
    </xf>
    <xf numFmtId="0" fontId="0" fillId="0" borderId="19" xfId="0" applyBorder="1"/>
    <xf numFmtId="0" fontId="5" fillId="0" borderId="14" xfId="0" applyFont="1" applyBorder="1"/>
    <xf numFmtId="0" fontId="5" fillId="0" borderId="16" xfId="0" applyFont="1" applyBorder="1"/>
    <xf numFmtId="0" fontId="0" fillId="0" borderId="2" xfId="0" applyBorder="1" applyAlignment="1">
      <alignment wrapText="1"/>
    </xf>
    <xf numFmtId="0" fontId="0" fillId="0" borderId="0" xfId="0" applyFill="1" applyBorder="1" applyAlignment="1">
      <alignment wrapText="1"/>
    </xf>
    <xf numFmtId="0" fontId="2" fillId="0" borderId="1" xfId="0" applyFont="1" applyFill="1" applyBorder="1"/>
    <xf numFmtId="0" fontId="2" fillId="0" borderId="1" xfId="0" applyFont="1" applyBorder="1"/>
    <xf numFmtId="0" fontId="0" fillId="0" borderId="19" xfId="0" applyFont="1" applyBorder="1"/>
    <xf numFmtId="0" fontId="7" fillId="0" borderId="0" xfId="0" applyFont="1" applyBorder="1"/>
    <xf numFmtId="0" fontId="8" fillId="0" borderId="20" xfId="0" applyFont="1" applyBorder="1"/>
    <xf numFmtId="0" fontId="0" fillId="0" borderId="21" xfId="0" applyFont="1" applyBorder="1"/>
    <xf numFmtId="0" fontId="4" fillId="0" borderId="0" xfId="0" applyFont="1" applyAlignment="1">
      <alignment horizontal="center"/>
    </xf>
    <xf numFmtId="0" fontId="2" fillId="0" borderId="0" xfId="0" applyFont="1" applyAlignment="1">
      <alignment horizontal="center"/>
    </xf>
    <xf numFmtId="0" fontId="0" fillId="0" borderId="9" xfId="0" applyBorder="1" applyAlignment="1">
      <alignment wrapText="1"/>
    </xf>
    <xf numFmtId="0" fontId="7" fillId="0" borderId="0" xfId="0" applyFont="1"/>
    <xf numFmtId="0" fontId="8" fillId="0" borderId="0" xfId="0" applyFont="1"/>
    <xf numFmtId="0" fontId="8" fillId="0" borderId="14" xfId="0" applyFont="1" applyFill="1" applyBorder="1"/>
    <xf numFmtId="0" fontId="10" fillId="0" borderId="0" xfId="0" applyFont="1"/>
    <xf numFmtId="0" fontId="0" fillId="0" borderId="3" xfId="0" applyBorder="1" applyAlignment="1">
      <alignment wrapText="1"/>
    </xf>
    <xf numFmtId="0" fontId="4" fillId="0" borderId="0" xfId="0" applyFont="1" applyAlignment="1">
      <alignment horizontal="center"/>
    </xf>
    <xf numFmtId="0" fontId="1" fillId="0" borderId="5" xfId="0" applyFont="1" applyBorder="1"/>
    <xf numFmtId="164" fontId="0" fillId="0" borderId="1" xfId="0" applyNumberFormat="1" applyBorder="1" applyAlignment="1">
      <alignment horizontal="right"/>
    </xf>
    <xf numFmtId="164" fontId="1" fillId="0" borderId="5" xfId="0" applyNumberFormat="1" applyFont="1" applyBorder="1"/>
    <xf numFmtId="164" fontId="0" fillId="0" borderId="2" xfId="0" applyNumberFormat="1" applyBorder="1" applyAlignment="1">
      <alignment horizontal="right"/>
    </xf>
    <xf numFmtId="0" fontId="1" fillId="0" borderId="1" xfId="0" quotePrefix="1" applyFont="1" applyBorder="1" applyAlignment="1">
      <alignment horizontal="right"/>
    </xf>
    <xf numFmtId="0" fontId="11" fillId="0" borderId="0" xfId="0" quotePrefix="1" applyFont="1" applyAlignment="1">
      <alignment horizontal="right"/>
    </xf>
    <xf numFmtId="0" fontId="0" fillId="0" borderId="5" xfId="0" applyFill="1" applyBorder="1"/>
    <xf numFmtId="0" fontId="1" fillId="0" borderId="5" xfId="0" applyFont="1" applyFill="1" applyBorder="1"/>
    <xf numFmtId="0" fontId="1" fillId="0" borderId="19" xfId="0" applyFont="1" applyBorder="1" applyAlignment="1">
      <alignment horizontal="center"/>
    </xf>
    <xf numFmtId="0" fontId="1" fillId="0" borderId="17" xfId="0" applyFont="1" applyFill="1" applyBorder="1"/>
    <xf numFmtId="0" fontId="0" fillId="0" borderId="4" xfId="0" applyFont="1" applyBorder="1"/>
    <xf numFmtId="0" fontId="8" fillId="0" borderId="5" xfId="0" applyFont="1" applyBorder="1"/>
    <xf numFmtId="0" fontId="13" fillId="0" borderId="5" xfId="0" applyFont="1" applyBorder="1"/>
    <xf numFmtId="0" fontId="8" fillId="0" borderId="5" xfId="0" applyFont="1" applyFill="1" applyBorder="1"/>
    <xf numFmtId="164" fontId="0" fillId="0" borderId="2" xfId="0" applyNumberFormat="1" applyBorder="1"/>
    <xf numFmtId="0" fontId="14" fillId="0" borderId="0" xfId="0" applyFont="1" applyAlignment="1">
      <alignment horizontal="left"/>
    </xf>
    <xf numFmtId="0" fontId="10" fillId="0" borderId="0" xfId="0" applyFont="1" applyAlignment="1">
      <alignment horizontal="left"/>
    </xf>
    <xf numFmtId="0" fontId="10" fillId="0" borderId="0" xfId="0" applyFont="1" applyAlignment="1">
      <alignment wrapText="1"/>
    </xf>
    <xf numFmtId="3" fontId="0" fillId="0" borderId="0" xfId="0" applyNumberFormat="1"/>
    <xf numFmtId="165" fontId="0" fillId="0" borderId="0" xfId="0" applyNumberFormat="1"/>
    <xf numFmtId="4" fontId="1" fillId="0" borderId="1" xfId="0" applyNumberFormat="1" applyFont="1" applyBorder="1"/>
    <xf numFmtId="4" fontId="0" fillId="0" borderId="2" xfId="0" applyNumberFormat="1" applyBorder="1"/>
    <xf numFmtId="4" fontId="1" fillId="0" borderId="18" xfId="0" applyNumberFormat="1" applyFont="1" applyBorder="1"/>
    <xf numFmtId="4" fontId="1" fillId="0" borderId="5" xfId="0" applyNumberFormat="1" applyFont="1" applyBorder="1"/>
    <xf numFmtId="0" fontId="0" fillId="2" borderId="4" xfId="0" applyFill="1" applyBorder="1" applyProtection="1">
      <protection locked="0"/>
    </xf>
    <xf numFmtId="0" fontId="0" fillId="2" borderId="1" xfId="0" applyFill="1" applyBorder="1" applyProtection="1">
      <protection locked="0"/>
    </xf>
    <xf numFmtId="0" fontId="0" fillId="2" borderId="3" xfId="0" applyFill="1" applyBorder="1" applyProtection="1">
      <protection locked="0"/>
    </xf>
    <xf numFmtId="4" fontId="0" fillId="2" borderId="4" xfId="0" applyNumberFormat="1" applyFill="1" applyBorder="1" applyProtection="1">
      <protection locked="0"/>
    </xf>
    <xf numFmtId="164" fontId="0" fillId="0" borderId="2" xfId="0" applyNumberFormat="1" applyBorder="1" applyAlignment="1" applyProtection="1">
      <alignment horizontal="right"/>
      <protection locked="0"/>
    </xf>
    <xf numFmtId="0" fontId="15" fillId="2" borderId="4" xfId="0" applyFont="1" applyFill="1" applyBorder="1" applyProtection="1">
      <protection locked="0"/>
    </xf>
    <xf numFmtId="0" fontId="0" fillId="2" borderId="4"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 xfId="0" applyFill="1" applyBorder="1" applyAlignment="1" applyProtection="1">
      <alignment horizontal="center"/>
      <protection locked="0"/>
    </xf>
    <xf numFmtId="4" fontId="0" fillId="0" borderId="0" xfId="0" applyNumberFormat="1"/>
    <xf numFmtId="4" fontId="0" fillId="2" borderId="1" xfId="0" applyNumberFormat="1" applyFill="1" applyBorder="1" applyProtection="1">
      <protection locked="0"/>
    </xf>
    <xf numFmtId="0" fontId="6" fillId="0" borderId="4" xfId="0" applyFont="1" applyBorder="1" applyAlignment="1">
      <alignment horizontal="center"/>
    </xf>
    <xf numFmtId="0" fontId="0" fillId="2" borderId="23" xfId="0" applyFill="1" applyBorder="1" applyProtection="1">
      <protection locked="0"/>
    </xf>
    <xf numFmtId="0" fontId="0" fillId="2" borderId="24" xfId="0" applyFill="1" applyBorder="1" applyProtection="1">
      <protection locked="0"/>
    </xf>
    <xf numFmtId="0" fontId="0" fillId="2" borderId="25" xfId="0" applyFill="1" applyBorder="1" applyProtection="1">
      <protection locked="0"/>
    </xf>
    <xf numFmtId="0" fontId="0" fillId="2" borderId="26" xfId="0" applyFill="1" applyBorder="1" applyProtection="1">
      <protection locked="0"/>
    </xf>
    <xf numFmtId="0" fontId="0" fillId="2" borderId="18" xfId="0" applyFill="1" applyBorder="1" applyProtection="1">
      <protection locked="0"/>
    </xf>
    <xf numFmtId="0" fontId="0" fillId="2" borderId="5" xfId="0" applyFill="1" applyBorder="1" applyProtection="1">
      <protection locked="0"/>
    </xf>
    <xf numFmtId="0" fontId="0" fillId="0" borderId="19" xfId="0" applyFont="1" applyBorder="1" applyAlignment="1"/>
    <xf numFmtId="0" fontId="4" fillId="0" borderId="0" xfId="0" applyFont="1" applyAlignment="1">
      <alignment horizontal="center" wrapText="1"/>
    </xf>
    <xf numFmtId="0" fontId="16" fillId="3" borderId="4" xfId="0" applyFont="1" applyFill="1" applyBorder="1" applyAlignment="1" applyProtection="1">
      <alignment horizontal="center"/>
    </xf>
    <xf numFmtId="0" fontId="1" fillId="0" borderId="4" xfId="0" applyFont="1" applyBorder="1"/>
    <xf numFmtId="0" fontId="16" fillId="0" borderId="9" xfId="0" applyFont="1" applyBorder="1" applyAlignment="1">
      <alignment horizontal="center"/>
    </xf>
    <xf numFmtId="0" fontId="0" fillId="0" borderId="1" xfId="0" applyBorder="1" applyAlignment="1">
      <alignment horizontal="right"/>
    </xf>
    <xf numFmtId="0" fontId="16" fillId="0" borderId="5" xfId="0" applyFont="1" applyBorder="1" applyAlignment="1">
      <alignment horizontal="center"/>
    </xf>
    <xf numFmtId="0" fontId="0" fillId="0" borderId="26" xfId="0" applyFill="1" applyBorder="1" applyProtection="1">
      <protection locked="0"/>
    </xf>
    <xf numFmtId="0" fontId="1" fillId="0" borderId="6" xfId="0" applyFont="1" applyBorder="1" applyAlignment="1">
      <alignment horizontal="center"/>
    </xf>
    <xf numFmtId="0" fontId="0" fillId="0" borderId="6" xfId="0" applyFill="1" applyBorder="1" applyProtection="1">
      <protection locked="0"/>
    </xf>
    <xf numFmtId="0" fontId="0" fillId="2" borderId="17" xfId="0" applyFill="1" applyBorder="1" applyProtection="1">
      <protection locked="0"/>
    </xf>
    <xf numFmtId="0" fontId="0" fillId="0" borderId="9" xfId="0" applyFont="1" applyBorder="1"/>
    <xf numFmtId="0" fontId="0" fillId="0" borderId="11" xfId="0" applyFont="1" applyFill="1" applyBorder="1"/>
    <xf numFmtId="0" fontId="0" fillId="0" borderId="2" xfId="0" applyBorder="1" applyAlignment="1">
      <alignment horizontal="right"/>
    </xf>
    <xf numFmtId="0" fontId="0" fillId="0" borderId="2" xfId="0" applyBorder="1" applyAlignment="1">
      <alignment horizontal="right"/>
    </xf>
    <xf numFmtId="0" fontId="0" fillId="2" borderId="31" xfId="0" applyFill="1" applyBorder="1" applyProtection="1">
      <protection locked="0"/>
    </xf>
    <xf numFmtId="0" fontId="0" fillId="2" borderId="32" xfId="0" applyFill="1" applyBorder="1" applyProtection="1">
      <protection locked="0"/>
    </xf>
    <xf numFmtId="0" fontId="0" fillId="0" borderId="2" xfId="0" applyFill="1" applyBorder="1" applyAlignment="1">
      <alignment wrapText="1"/>
    </xf>
    <xf numFmtId="0" fontId="0" fillId="0" borderId="13" xfId="0" applyFill="1" applyBorder="1" applyAlignment="1">
      <alignment wrapText="1"/>
    </xf>
    <xf numFmtId="0" fontId="0" fillId="2" borderId="33" xfId="0" applyFill="1" applyBorder="1" applyProtection="1">
      <protection locked="0"/>
    </xf>
    <xf numFmtId="0" fontId="0" fillId="0" borderId="34" xfId="0" applyBorder="1"/>
    <xf numFmtId="0" fontId="0" fillId="0" borderId="35" xfId="0" applyBorder="1"/>
    <xf numFmtId="0" fontId="0" fillId="0" borderId="18" xfId="0" applyBorder="1"/>
    <xf numFmtId="0" fontId="0" fillId="0" borderId="36" xfId="0" applyBorder="1"/>
    <xf numFmtId="0" fontId="0" fillId="2" borderId="4" xfId="0" applyFont="1" applyFill="1" applyBorder="1" applyAlignment="1" applyProtection="1">
      <protection locked="0"/>
    </xf>
    <xf numFmtId="0" fontId="0" fillId="2" borderId="4" xfId="0" applyFill="1" applyBorder="1" applyAlignment="1" applyProtection="1">
      <protection locked="0"/>
    </xf>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4" fillId="0" borderId="0" xfId="0" applyFont="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2" fillId="0" borderId="4" xfId="0" applyFont="1" applyBorder="1" applyAlignment="1">
      <alignment horizontal="center"/>
    </xf>
    <xf numFmtId="0" fontId="2" fillId="0" borderId="0" xfId="0" applyFont="1" applyAlignment="1"/>
    <xf numFmtId="0" fontId="0" fillId="0" borderId="0" xfId="0" applyAlignment="1"/>
    <xf numFmtId="0" fontId="2" fillId="0" borderId="0" xfId="0" applyFont="1" applyAlignment="1">
      <alignment wrapText="1"/>
    </xf>
    <xf numFmtId="0" fontId="0" fillId="0" borderId="0" xfId="0" applyAlignment="1">
      <alignment wrapText="1"/>
    </xf>
    <xf numFmtId="0" fontId="0" fillId="0" borderId="19" xfId="0" applyFont="1" applyBorder="1" applyAlignment="1"/>
    <xf numFmtId="0" fontId="0" fillId="0" borderId="21" xfId="0" applyBorder="1" applyAlignment="1"/>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0" borderId="9"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 fillId="0" borderId="12" xfId="0" applyFont="1" applyBorder="1" applyAlignment="1"/>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27" xfId="0" applyBorder="1" applyAlignment="1"/>
    <xf numFmtId="0" fontId="0" fillId="0" borderId="28" xfId="0" applyBorder="1" applyAlignment="1"/>
    <xf numFmtId="0" fontId="0" fillId="0" borderId="29" xfId="0" applyBorder="1" applyAlignment="1"/>
    <xf numFmtId="0" fontId="1" fillId="0" borderId="14" xfId="0" applyFont="1" applyBorder="1" applyAlignment="1"/>
    <xf numFmtId="0" fontId="0" fillId="0" borderId="15" xfId="0" applyBorder="1" applyAlignment="1"/>
    <xf numFmtId="0" fontId="0" fillId="0" borderId="16" xfId="0" applyBorder="1" applyAlignment="1"/>
    <xf numFmtId="0" fontId="2" fillId="0" borderId="30" xfId="0" applyFont="1" applyBorder="1" applyAlignment="1"/>
    <xf numFmtId="0" fontId="0" fillId="0" borderId="30" xfId="0" applyBorder="1" applyAlignment="1"/>
    <xf numFmtId="0" fontId="2" fillId="0" borderId="30" xfId="0" applyFont="1" applyBorder="1" applyAlignment="1">
      <alignment horizontal="center"/>
    </xf>
    <xf numFmtId="0" fontId="6" fillId="0" borderId="30" xfId="0" applyFont="1" applyBorder="1" applyAlignment="1">
      <alignment horizontal="center"/>
    </xf>
    <xf numFmtId="0" fontId="2" fillId="0" borderId="0" xfId="0" applyFont="1" applyAlignment="1">
      <alignment horizontal="center"/>
    </xf>
    <xf numFmtId="0" fontId="6" fillId="0" borderId="0" xfId="0" applyFont="1" applyAlignment="1">
      <alignment horizontal="center"/>
    </xf>
    <xf numFmtId="0" fontId="1" fillId="0" borderId="6" xfId="0" applyFont="1" applyBorder="1" applyAlignment="1"/>
    <xf numFmtId="0" fontId="1" fillId="0" borderId="2" xfId="0" quotePrefix="1" applyFont="1" applyBorder="1" applyAlignment="1">
      <alignment horizontal="right"/>
    </xf>
    <xf numFmtId="0" fontId="0" fillId="0" borderId="2" xfId="0" applyBorder="1" applyAlignment="1"/>
    <xf numFmtId="4" fontId="1" fillId="0" borderId="1" xfId="0" applyNumberFormat="1" applyFont="1" applyBorder="1" applyAlignment="1"/>
    <xf numFmtId="0" fontId="0" fillId="0" borderId="3" xfId="0" applyBorder="1" applyAlignment="1"/>
    <xf numFmtId="164" fontId="1" fillId="0" borderId="2" xfId="0" applyNumberFormat="1" applyFont="1" applyBorder="1" applyAlignment="1"/>
    <xf numFmtId="0" fontId="1" fillId="0" borderId="9" xfId="0" applyFont="1" applyBorder="1" applyAlignment="1"/>
    <xf numFmtId="4" fontId="1" fillId="0" borderId="1" xfId="0" applyNumberFormat="1" applyFont="1" applyBorder="1" applyAlignment="1">
      <alignment horizontal="right"/>
    </xf>
    <xf numFmtId="0" fontId="0" fillId="0" borderId="3" xfId="0" applyBorder="1" applyAlignment="1">
      <alignment horizontal="right"/>
    </xf>
    <xf numFmtId="164" fontId="1" fillId="0" borderId="2" xfId="0" applyNumberFormat="1" applyFont="1" applyBorder="1" applyAlignment="1">
      <alignment horizontal="right"/>
    </xf>
    <xf numFmtId="0" fontId="0" fillId="0" borderId="2" xfId="0" applyBorder="1" applyAlignment="1">
      <alignment horizontal="right"/>
    </xf>
    <xf numFmtId="0" fontId="0" fillId="0" borderId="9" xfId="0" applyFont="1" applyBorder="1" applyAlignment="1">
      <alignment horizontal="left"/>
    </xf>
    <xf numFmtId="0" fontId="0" fillId="0" borderId="0" xfId="0" applyFont="1" applyAlignment="1">
      <alignment horizontal="left"/>
    </xf>
    <xf numFmtId="0" fontId="0" fillId="0" borderId="10" xfId="0" applyFont="1" applyBorder="1" applyAlignment="1">
      <alignment horizontal="left"/>
    </xf>
    <xf numFmtId="0" fontId="0" fillId="0" borderId="9" xfId="0" applyBorder="1" applyAlignment="1">
      <alignment horizontal="left"/>
    </xf>
    <xf numFmtId="0" fontId="0" fillId="0" borderId="0" xfId="0" applyAlignment="1">
      <alignment horizontal="left"/>
    </xf>
    <xf numFmtId="0" fontId="0" fillId="0" borderId="10" xfId="0" applyBorder="1" applyAlignment="1">
      <alignment horizontal="left"/>
    </xf>
    <xf numFmtId="0" fontId="1" fillId="0" borderId="2" xfId="0" applyFont="1" applyBorder="1" applyAlignment="1">
      <alignment horizontal="right"/>
    </xf>
    <xf numFmtId="164" fontId="1" fillId="0" borderId="2" xfId="0" applyNumberFormat="1" applyFont="1" applyBorder="1" applyAlignment="1">
      <alignment horizontal="left"/>
    </xf>
    <xf numFmtId="0" fontId="0" fillId="0" borderId="2" xfId="0" applyBorder="1" applyAlignment="1">
      <alignment horizontal="left"/>
    </xf>
    <xf numFmtId="0" fontId="0" fillId="0" borderId="10" xfId="0" applyFill="1" applyBorder="1" applyAlignment="1"/>
    <xf numFmtId="0" fontId="10" fillId="0" borderId="20" xfId="0" applyFont="1" applyBorder="1" applyAlignment="1"/>
    <xf numFmtId="0" fontId="10" fillId="0" borderId="0" xfId="0" applyFont="1" applyFill="1" applyBorder="1" applyAlignment="1"/>
    <xf numFmtId="0" fontId="12" fillId="0" borderId="0" xfId="0" applyFont="1" applyFill="1" applyBorder="1" applyAlignment="1"/>
    <xf numFmtId="0" fontId="10" fillId="0" borderId="0" xfId="0" applyFont="1" applyAlignment="1"/>
    <xf numFmtId="0" fontId="2" fillId="0" borderId="4" xfId="0" applyFont="1" applyBorder="1" applyAlignment="1">
      <alignment vertical="center"/>
    </xf>
    <xf numFmtId="0" fontId="0" fillId="0" borderId="4" xfId="0" applyBorder="1" applyAlignment="1">
      <alignment vertical="center"/>
    </xf>
    <xf numFmtId="0" fontId="11" fillId="0" borderId="4" xfId="0" quotePrefix="1" applyFont="1" applyBorder="1" applyAlignment="1">
      <alignment horizontal="center" wrapText="1"/>
    </xf>
    <xf numFmtId="0" fontId="0" fillId="0" borderId="4" xfId="0" applyBorder="1" applyAlignment="1">
      <alignment horizontal="center" wrapText="1"/>
    </xf>
    <xf numFmtId="0" fontId="0" fillId="0" borderId="2" xfId="0" applyFont="1" applyBorder="1" applyAlignment="1">
      <alignment horizontal="right"/>
    </xf>
    <xf numFmtId="0" fontId="0" fillId="0" borderId="37" xfId="0" applyBorder="1"/>
    <xf numFmtId="0" fontId="0" fillId="0" borderId="37" xfId="0" applyFill="1" applyBorder="1"/>
    <xf numFmtId="0" fontId="0" fillId="0" borderId="11" xfId="0" applyFill="1" applyBorder="1"/>
    <xf numFmtId="4" fontId="1" fillId="2" borderId="1" xfId="0" applyNumberFormat="1" applyFont="1" applyFill="1" applyBorder="1" applyAlignment="1">
      <alignment horizontal="right"/>
    </xf>
    <xf numFmtId="0" fontId="0" fillId="2" borderId="3" xfId="0" applyFill="1" applyBorder="1" applyAlignment="1">
      <alignment horizontal="right"/>
    </xf>
  </cellXfs>
  <cellStyles count="1">
    <cellStyle name="Normal" xfId="0" builtinId="0"/>
  </cellStyles>
  <dxfs count="10">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strike val="0"/>
        <color rgb="FF00B050"/>
      </font>
    </dxf>
    <dxf>
      <font>
        <strike val="0"/>
        <color theme="1"/>
      </font>
    </dxf>
    <dxf>
      <font>
        <strike val="0"/>
        <color rgb="FFFF0000"/>
      </font>
    </dxf>
    <dxf>
      <font>
        <color rgb="FF00B05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view="pageLayout" zoomScaleNormal="100" workbookViewId="0">
      <selection activeCell="A21" sqref="A21"/>
    </sheetView>
  </sheetViews>
  <sheetFormatPr defaultRowHeight="12.75" x14ac:dyDescent="0.2"/>
  <cols>
    <col min="1" max="1" width="90.28515625" customWidth="1"/>
  </cols>
  <sheetData>
    <row r="1" spans="1:1" s="17" customFormat="1" ht="15.75" x14ac:dyDescent="0.25">
      <c r="A1" s="101" t="s">
        <v>307</v>
      </c>
    </row>
    <row r="3" spans="1:1" x14ac:dyDescent="0.2">
      <c r="A3" s="10" t="s">
        <v>270</v>
      </c>
    </row>
    <row r="4" spans="1:1" x14ac:dyDescent="0.2">
      <c r="A4" s="10"/>
    </row>
    <row r="5" spans="1:1" ht="38.25" x14ac:dyDescent="0.2">
      <c r="A5" s="75" t="s">
        <v>310</v>
      </c>
    </row>
    <row r="6" spans="1:1" x14ac:dyDescent="0.2">
      <c r="A6" s="75"/>
    </row>
    <row r="7" spans="1:1" ht="51" x14ac:dyDescent="0.2">
      <c r="A7" s="75" t="s">
        <v>311</v>
      </c>
    </row>
    <row r="9" spans="1:1" ht="102" x14ac:dyDescent="0.2">
      <c r="A9" s="75" t="s">
        <v>312</v>
      </c>
    </row>
    <row r="11" spans="1:1" ht="25.5" x14ac:dyDescent="0.2">
      <c r="A11" s="75" t="s">
        <v>305</v>
      </c>
    </row>
    <row r="12" spans="1:1" x14ac:dyDescent="0.2">
      <c r="A12" s="75"/>
    </row>
    <row r="13" spans="1:1" x14ac:dyDescent="0.2">
      <c r="A13" s="55"/>
    </row>
    <row r="14" spans="1:1" x14ac:dyDescent="0.2">
      <c r="A14" s="10" t="s">
        <v>266</v>
      </c>
    </row>
    <row r="16" spans="1:1" ht="25.5" x14ac:dyDescent="0.2">
      <c r="A16" s="75" t="s">
        <v>313</v>
      </c>
    </row>
    <row r="17" spans="1:1" x14ac:dyDescent="0.2">
      <c r="A17" s="55"/>
    </row>
    <row r="18" spans="1:1" ht="51" x14ac:dyDescent="0.2">
      <c r="A18" s="75" t="s">
        <v>314</v>
      </c>
    </row>
    <row r="21" spans="1:1" x14ac:dyDescent="0.2">
      <c r="A21" s="10" t="s">
        <v>268</v>
      </c>
    </row>
    <row r="23" spans="1:1" ht="25.5" x14ac:dyDescent="0.2">
      <c r="A23" s="75" t="s">
        <v>267</v>
      </c>
    </row>
    <row r="24" spans="1:1" x14ac:dyDescent="0.2">
      <c r="A24" s="75"/>
    </row>
    <row r="25" spans="1:1" ht="40.5" customHeight="1" x14ac:dyDescent="0.2">
      <c r="A25" s="75" t="s">
        <v>315</v>
      </c>
    </row>
    <row r="28" spans="1:1" x14ac:dyDescent="0.2">
      <c r="A28" s="10" t="s">
        <v>269</v>
      </c>
    </row>
    <row r="30" spans="1:1" ht="25.5" x14ac:dyDescent="0.2">
      <c r="A30" s="75" t="s">
        <v>306</v>
      </c>
    </row>
    <row r="32" spans="1:1" ht="51" x14ac:dyDescent="0.2">
      <c r="A32" s="75" t="s">
        <v>316</v>
      </c>
    </row>
    <row r="33" spans="1:1" x14ac:dyDescent="0.2">
      <c r="A33" s="75"/>
    </row>
  </sheetData>
  <pageMargins left="0.69791666666666663" right="0.59375" top="0.75" bottom="0.75" header="0.3" footer="0.3"/>
  <pageSetup paperSize="9" orientation="portrait" r:id="rId1"/>
  <headerFooter>
    <oddHeader xml:space="preserve">&amp;CBudgétisation des heures dans un mandat de commissaire
</oddHeader>
    <oddFooter>&amp;L&amp;A&amp;C&amp;P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31"/>
  <sheetViews>
    <sheetView tabSelected="1" view="pageLayout" topLeftCell="A56" zoomScaleNormal="100" workbookViewId="0">
      <selection activeCell="I70" sqref="I70:I71"/>
    </sheetView>
  </sheetViews>
  <sheetFormatPr defaultRowHeight="12.75" x14ac:dyDescent="0.2"/>
  <cols>
    <col min="1" max="1" width="3.5703125" customWidth="1"/>
    <col min="2" max="2" width="11" customWidth="1"/>
    <col min="3" max="3" width="10" customWidth="1"/>
    <col min="4" max="4" width="12.28515625" customWidth="1"/>
    <col min="5" max="5" width="23.42578125" customWidth="1"/>
    <col min="6" max="6" width="10.140625" customWidth="1"/>
    <col min="7" max="7" width="14.85546875" customWidth="1"/>
    <col min="8" max="8" width="19.140625" bestFit="1" customWidth="1"/>
    <col min="9" max="9" width="9.7109375" bestFit="1" customWidth="1"/>
    <col min="10" max="10" width="12.28515625" bestFit="1" customWidth="1"/>
    <col min="11" max="11" width="11.85546875" bestFit="1" customWidth="1"/>
    <col min="12" max="12" width="13.140625" bestFit="1" customWidth="1"/>
  </cols>
  <sheetData>
    <row r="1" spans="1:9" x14ac:dyDescent="0.2">
      <c r="A1" s="45" t="s">
        <v>154</v>
      </c>
      <c r="B1" s="48"/>
      <c r="C1" s="124"/>
      <c r="D1" s="125"/>
      <c r="E1" s="125"/>
      <c r="F1" s="125"/>
      <c r="G1" s="100" t="s">
        <v>302</v>
      </c>
      <c r="H1" s="125"/>
      <c r="I1" s="125"/>
    </row>
    <row r="2" spans="1:9" ht="15.75" x14ac:dyDescent="0.25">
      <c r="A2" s="47" t="s">
        <v>156</v>
      </c>
      <c r="B2" s="46"/>
      <c r="C2" s="136" t="s">
        <v>346</v>
      </c>
      <c r="D2" s="136"/>
      <c r="E2" s="136"/>
      <c r="F2" s="136"/>
      <c r="G2" s="136"/>
      <c r="H2" s="136"/>
      <c r="I2" s="137"/>
    </row>
    <row r="3" spans="1:9" x14ac:dyDescent="0.2">
      <c r="A3" s="143" t="s">
        <v>155</v>
      </c>
      <c r="B3" s="144"/>
      <c r="C3" s="144"/>
      <c r="D3" s="144"/>
      <c r="E3" s="124"/>
      <c r="F3" s="125"/>
      <c r="G3" s="45" t="s">
        <v>157</v>
      </c>
      <c r="H3" s="124"/>
      <c r="I3" s="125"/>
    </row>
    <row r="4" spans="1:9" x14ac:dyDescent="0.2">
      <c r="A4" s="143" t="s">
        <v>167</v>
      </c>
      <c r="B4" s="144"/>
      <c r="C4" s="144"/>
      <c r="D4" s="144"/>
      <c r="E4" s="124"/>
      <c r="F4" s="125"/>
      <c r="G4" s="45" t="s">
        <v>157</v>
      </c>
      <c r="H4" s="124"/>
      <c r="I4" s="125"/>
    </row>
    <row r="5" spans="1:9" x14ac:dyDescent="0.2">
      <c r="A5" s="143" t="s">
        <v>317</v>
      </c>
      <c r="B5" s="144"/>
      <c r="C5" s="144"/>
      <c r="D5" s="144"/>
      <c r="E5" s="124"/>
      <c r="F5" s="125"/>
      <c r="G5" s="45" t="s">
        <v>157</v>
      </c>
      <c r="H5" s="124"/>
      <c r="I5" s="125"/>
    </row>
    <row r="6" spans="1:9" x14ac:dyDescent="0.2">
      <c r="A6" s="145" t="s">
        <v>51</v>
      </c>
      <c r="B6" s="146"/>
      <c r="C6" s="146"/>
      <c r="D6" s="146"/>
      <c r="E6" s="146"/>
      <c r="F6" s="146"/>
      <c r="G6" s="146"/>
      <c r="H6" s="146"/>
      <c r="I6" s="146"/>
    </row>
    <row r="7" spans="1:9" x14ac:dyDescent="0.2">
      <c r="A7" s="147"/>
      <c r="B7" s="147"/>
      <c r="C7" s="147"/>
      <c r="D7" s="147"/>
      <c r="E7" s="147"/>
      <c r="F7" s="147"/>
      <c r="G7" s="147"/>
      <c r="H7" s="147"/>
      <c r="I7" s="147"/>
    </row>
    <row r="8" spans="1:9" x14ac:dyDescent="0.2">
      <c r="A8" s="147"/>
      <c r="B8" s="147"/>
      <c r="C8" s="147"/>
      <c r="D8" s="147"/>
      <c r="E8" s="147"/>
      <c r="F8" s="147"/>
      <c r="G8" s="147"/>
      <c r="H8" s="147"/>
      <c r="I8" s="147"/>
    </row>
    <row r="9" spans="1:9" x14ac:dyDescent="0.2">
      <c r="A9" s="139" t="s">
        <v>318</v>
      </c>
      <c r="B9" s="140"/>
      <c r="C9" s="140"/>
      <c r="D9" s="140"/>
      <c r="E9" s="140"/>
      <c r="F9" s="140"/>
      <c r="G9" s="140"/>
      <c r="H9" s="140"/>
      <c r="I9" s="140"/>
    </row>
    <row r="10" spans="1:9" x14ac:dyDescent="0.2">
      <c r="B10" s="126" t="s">
        <v>50</v>
      </c>
      <c r="C10" s="127"/>
      <c r="D10" s="127"/>
      <c r="E10" s="128"/>
      <c r="F10" s="88"/>
    </row>
    <row r="11" spans="1:9" x14ac:dyDescent="0.2">
      <c r="A11" s="9"/>
      <c r="B11" s="129" t="s">
        <v>53</v>
      </c>
      <c r="C11" s="130"/>
      <c r="D11" s="130"/>
      <c r="E11" s="131"/>
      <c r="F11" s="88"/>
    </row>
    <row r="12" spans="1:9" x14ac:dyDescent="0.2">
      <c r="B12" s="132" t="s">
        <v>54</v>
      </c>
      <c r="C12" s="133"/>
      <c r="D12" s="133"/>
      <c r="E12" s="134"/>
      <c r="F12" s="88"/>
    </row>
    <row r="14" spans="1:9" x14ac:dyDescent="0.2">
      <c r="A14" s="139" t="s">
        <v>319</v>
      </c>
      <c r="B14" s="140"/>
      <c r="C14" s="140"/>
      <c r="D14" s="140"/>
      <c r="E14" s="140"/>
      <c r="F14" s="140"/>
      <c r="G14" s="140"/>
      <c r="H14" s="140"/>
      <c r="I14" s="140"/>
    </row>
    <row r="15" spans="1:9" x14ac:dyDescent="0.2">
      <c r="B15" s="154" t="s">
        <v>158</v>
      </c>
      <c r="C15" s="155"/>
      <c r="D15" s="155"/>
      <c r="E15" s="156"/>
      <c r="F15" s="88"/>
    </row>
    <row r="16" spans="1:9" x14ac:dyDescent="0.2">
      <c r="B16" s="148" t="s">
        <v>70</v>
      </c>
      <c r="C16" s="149"/>
      <c r="D16" s="149"/>
      <c r="E16" s="150"/>
      <c r="F16" s="88"/>
    </row>
    <row r="17" spans="1:9" x14ac:dyDescent="0.2">
      <c r="B17" s="148" t="s">
        <v>0</v>
      </c>
      <c r="C17" s="149"/>
      <c r="D17" s="149"/>
      <c r="E17" s="150"/>
      <c r="F17" s="88"/>
    </row>
    <row r="18" spans="1:9" x14ac:dyDescent="0.2">
      <c r="B18" s="148" t="s">
        <v>159</v>
      </c>
      <c r="C18" s="149"/>
      <c r="D18" s="149"/>
      <c r="E18" s="150"/>
      <c r="F18" s="90"/>
    </row>
    <row r="19" spans="1:9" x14ac:dyDescent="0.2">
      <c r="B19" s="148" t="s">
        <v>342</v>
      </c>
      <c r="C19" s="149"/>
      <c r="D19" s="149"/>
      <c r="E19" s="150"/>
      <c r="F19" s="88"/>
    </row>
    <row r="20" spans="1:9" x14ac:dyDescent="0.2">
      <c r="B20" s="148" t="s">
        <v>13</v>
      </c>
      <c r="C20" s="149"/>
      <c r="D20" s="149"/>
      <c r="E20" s="150"/>
      <c r="F20" s="88"/>
    </row>
    <row r="21" spans="1:9" x14ac:dyDescent="0.2">
      <c r="B21" s="152" t="s">
        <v>247</v>
      </c>
      <c r="C21" s="153"/>
      <c r="D21" s="151" t="s">
        <v>248</v>
      </c>
      <c r="E21" s="150"/>
      <c r="F21" s="88"/>
    </row>
    <row r="22" spans="1:9" x14ac:dyDescent="0.2">
      <c r="B22" s="152"/>
      <c r="C22" s="153"/>
      <c r="D22" s="151" t="s">
        <v>249</v>
      </c>
      <c r="E22" s="150"/>
      <c r="F22" s="88"/>
    </row>
    <row r="23" spans="1:9" x14ac:dyDescent="0.2">
      <c r="B23" s="152" t="s">
        <v>303</v>
      </c>
      <c r="C23" s="153"/>
      <c r="D23" s="153"/>
      <c r="E23" s="158"/>
      <c r="F23" s="88"/>
    </row>
    <row r="24" spans="1:9" x14ac:dyDescent="0.2">
      <c r="B24" s="152" t="s">
        <v>160</v>
      </c>
      <c r="C24" s="153"/>
      <c r="D24" s="153"/>
      <c r="E24" s="158"/>
      <c r="F24" s="88"/>
    </row>
    <row r="25" spans="1:9" x14ac:dyDescent="0.2">
      <c r="B25" s="152" t="s">
        <v>1</v>
      </c>
      <c r="C25" s="153"/>
      <c r="D25" s="161" t="s">
        <v>278</v>
      </c>
      <c r="E25" s="158"/>
      <c r="F25" s="88"/>
    </row>
    <row r="26" spans="1:9" x14ac:dyDescent="0.2">
      <c r="B26" s="159"/>
      <c r="C26" s="160"/>
      <c r="D26" s="160" t="s">
        <v>107</v>
      </c>
      <c r="E26" s="162"/>
      <c r="F26" s="89"/>
    </row>
    <row r="28" spans="1:9" ht="24.75" customHeight="1" x14ac:dyDescent="0.2">
      <c r="A28" s="141" t="s">
        <v>320</v>
      </c>
      <c r="B28" s="142"/>
      <c r="C28" s="142"/>
      <c r="D28" s="142"/>
      <c r="E28" s="142"/>
      <c r="F28" s="142"/>
      <c r="G28" s="142"/>
      <c r="H28" s="142"/>
      <c r="I28" s="142"/>
    </row>
    <row r="29" spans="1:9" x14ac:dyDescent="0.2">
      <c r="A29" s="157" t="s">
        <v>18</v>
      </c>
      <c r="B29" s="133"/>
      <c r="C29" s="133"/>
      <c r="D29" s="133"/>
      <c r="E29" s="133"/>
      <c r="F29" s="133"/>
      <c r="G29" s="14" t="s">
        <v>124</v>
      </c>
      <c r="H29" s="14" t="s">
        <v>19</v>
      </c>
      <c r="I29" s="34" t="s">
        <v>69</v>
      </c>
    </row>
    <row r="30" spans="1:9" x14ac:dyDescent="0.2">
      <c r="A30" s="126" t="s">
        <v>20</v>
      </c>
      <c r="B30" s="127"/>
      <c r="C30" s="127"/>
      <c r="D30" s="127"/>
      <c r="E30" s="127"/>
      <c r="F30" s="128"/>
      <c r="G30" s="1">
        <v>20</v>
      </c>
      <c r="H30" s="85"/>
      <c r="I30" s="59" t="str">
        <f>IF(H30=0,"N/A",H30/H$40)</f>
        <v>N/A</v>
      </c>
    </row>
    <row r="31" spans="1:9" x14ac:dyDescent="0.2">
      <c r="A31" s="129" t="s">
        <v>21</v>
      </c>
      <c r="B31" s="140"/>
      <c r="C31" s="140"/>
      <c r="D31" s="140"/>
      <c r="E31" s="140"/>
      <c r="F31" s="131"/>
      <c r="G31" s="2">
        <v>21</v>
      </c>
      <c r="H31" s="85"/>
      <c r="I31" s="61" t="str">
        <f t="shared" ref="I31:I39" si="0">IF(H31=0,"N/A",H31/H$40)</f>
        <v>N/A</v>
      </c>
    </row>
    <row r="32" spans="1:9" x14ac:dyDescent="0.2">
      <c r="A32" s="129" t="s">
        <v>22</v>
      </c>
      <c r="B32" s="140"/>
      <c r="C32" s="140"/>
      <c r="D32" s="140"/>
      <c r="E32" s="140"/>
      <c r="F32" s="131"/>
      <c r="G32" s="24" t="s">
        <v>2</v>
      </c>
      <c r="H32" s="85"/>
      <c r="I32" s="61" t="str">
        <f t="shared" si="0"/>
        <v>N/A</v>
      </c>
    </row>
    <row r="33" spans="1:12" x14ac:dyDescent="0.2">
      <c r="A33" s="129" t="s">
        <v>23</v>
      </c>
      <c r="B33" s="140"/>
      <c r="C33" s="140"/>
      <c r="D33" s="140"/>
      <c r="E33" s="140"/>
      <c r="F33" s="131"/>
      <c r="G33" s="2">
        <v>28</v>
      </c>
      <c r="H33" s="85"/>
      <c r="I33" s="61" t="str">
        <f t="shared" si="0"/>
        <v>N/A</v>
      </c>
    </row>
    <row r="34" spans="1:12" x14ac:dyDescent="0.2">
      <c r="A34" s="129" t="s">
        <v>24</v>
      </c>
      <c r="B34" s="140"/>
      <c r="C34" s="140"/>
      <c r="D34" s="140"/>
      <c r="E34" s="140"/>
      <c r="F34" s="131"/>
      <c r="G34" s="2">
        <v>29</v>
      </c>
      <c r="H34" s="85"/>
      <c r="I34" s="61" t="str">
        <f t="shared" si="0"/>
        <v>N/A</v>
      </c>
    </row>
    <row r="35" spans="1:12" x14ac:dyDescent="0.2">
      <c r="A35" s="129" t="s">
        <v>250</v>
      </c>
      <c r="B35" s="140"/>
      <c r="C35" s="140"/>
      <c r="D35" s="140"/>
      <c r="E35" s="140"/>
      <c r="F35" s="131"/>
      <c r="G35" s="2">
        <v>3</v>
      </c>
      <c r="H35" s="85"/>
      <c r="I35" s="61" t="str">
        <f t="shared" si="0"/>
        <v>N/A</v>
      </c>
    </row>
    <row r="36" spans="1:12" x14ac:dyDescent="0.2">
      <c r="A36" s="129" t="s">
        <v>25</v>
      </c>
      <c r="B36" s="140"/>
      <c r="C36" s="140"/>
      <c r="D36" s="140"/>
      <c r="E36" s="140"/>
      <c r="F36" s="131"/>
      <c r="G36" s="24" t="s">
        <v>3</v>
      </c>
      <c r="H36" s="85"/>
      <c r="I36" s="61" t="str">
        <f t="shared" si="0"/>
        <v>N/A</v>
      </c>
    </row>
    <row r="37" spans="1:12" x14ac:dyDescent="0.2">
      <c r="A37" s="129" t="s">
        <v>26</v>
      </c>
      <c r="B37" s="140"/>
      <c r="C37" s="140"/>
      <c r="D37" s="140"/>
      <c r="E37" s="140"/>
      <c r="F37" s="131"/>
      <c r="G37" s="24" t="s">
        <v>4</v>
      </c>
      <c r="H37" s="85"/>
      <c r="I37" s="61" t="str">
        <f t="shared" si="0"/>
        <v>N/A</v>
      </c>
    </row>
    <row r="38" spans="1:12" x14ac:dyDescent="0.2">
      <c r="A38" s="129" t="s">
        <v>74</v>
      </c>
      <c r="B38" s="140"/>
      <c r="C38" s="140"/>
      <c r="D38" s="140"/>
      <c r="E38" s="140"/>
      <c r="F38" s="131"/>
      <c r="G38" s="24" t="s">
        <v>5</v>
      </c>
      <c r="H38" s="85"/>
      <c r="I38" s="61" t="str">
        <f t="shared" si="0"/>
        <v>N/A</v>
      </c>
    </row>
    <row r="39" spans="1:12" ht="13.5" thickBot="1" x14ac:dyDescent="0.25">
      <c r="A39" s="163" t="s">
        <v>27</v>
      </c>
      <c r="B39" s="164"/>
      <c r="C39" s="164"/>
      <c r="D39" s="164"/>
      <c r="E39" s="164"/>
      <c r="F39" s="165"/>
      <c r="G39" s="24" t="s">
        <v>6</v>
      </c>
      <c r="H39" s="85"/>
      <c r="I39" s="61" t="str">
        <f t="shared" si="0"/>
        <v>N/A</v>
      </c>
    </row>
    <row r="40" spans="1:12" ht="13.5" thickBot="1" x14ac:dyDescent="0.25">
      <c r="A40" s="166" t="s">
        <v>28</v>
      </c>
      <c r="B40" s="167"/>
      <c r="C40" s="167"/>
      <c r="D40" s="167"/>
      <c r="E40" s="167"/>
      <c r="F40" s="168"/>
      <c r="G40" s="27" t="s">
        <v>11</v>
      </c>
      <c r="H40" s="81">
        <f>SUM(H30:H39)</f>
        <v>0</v>
      </c>
      <c r="I40" s="28">
        <f>SUM(I30:I39)</f>
        <v>0</v>
      </c>
    </row>
    <row r="41" spans="1:12" x14ac:dyDescent="0.2">
      <c r="A41" s="169" t="s">
        <v>29</v>
      </c>
      <c r="B41" s="170"/>
      <c r="C41" s="170"/>
      <c r="D41" s="170"/>
      <c r="E41" s="170"/>
      <c r="F41" s="170"/>
      <c r="G41" s="171" t="s">
        <v>124</v>
      </c>
      <c r="H41" s="171" t="s">
        <v>19</v>
      </c>
      <c r="I41" s="172" t="s">
        <v>69</v>
      </c>
    </row>
    <row r="42" spans="1:12" x14ac:dyDescent="0.2">
      <c r="A42" s="133"/>
      <c r="B42" s="133"/>
      <c r="C42" s="133"/>
      <c r="D42" s="133"/>
      <c r="E42" s="133"/>
      <c r="F42" s="133"/>
      <c r="G42" s="133"/>
      <c r="H42" s="133"/>
      <c r="I42" s="133"/>
      <c r="J42" s="11"/>
      <c r="K42" s="11"/>
      <c r="L42" s="11"/>
    </row>
    <row r="43" spans="1:12" x14ac:dyDescent="0.2">
      <c r="A43" s="126" t="s">
        <v>30</v>
      </c>
      <c r="B43" s="127"/>
      <c r="C43" s="127"/>
      <c r="D43" s="127"/>
      <c r="E43" s="127"/>
      <c r="F43" s="128"/>
      <c r="G43" s="31" t="s">
        <v>16</v>
      </c>
      <c r="H43" s="85"/>
      <c r="I43" s="59" t="str">
        <f>IF(H43=0,"N/A",H43/H$54)</f>
        <v>N/A</v>
      </c>
      <c r="J43" s="11"/>
      <c r="K43" s="11"/>
      <c r="L43" s="11"/>
    </row>
    <row r="44" spans="1:12" x14ac:dyDescent="0.2">
      <c r="A44" s="129" t="s">
        <v>31</v>
      </c>
      <c r="B44" s="140"/>
      <c r="C44" s="140"/>
      <c r="D44" s="140"/>
      <c r="E44" s="140"/>
      <c r="F44" s="131"/>
      <c r="G44" s="2">
        <v>16</v>
      </c>
      <c r="H44" s="85"/>
      <c r="I44" s="61" t="str">
        <f t="shared" ref="I44:I53" si="1">IF(H44=0,"N/A",H44/H$54)</f>
        <v>N/A</v>
      </c>
    </row>
    <row r="45" spans="1:12" x14ac:dyDescent="0.2">
      <c r="A45" s="129" t="s">
        <v>32</v>
      </c>
      <c r="B45" s="140"/>
      <c r="C45" s="140"/>
      <c r="D45" s="140"/>
      <c r="E45" s="140"/>
      <c r="F45" s="131"/>
      <c r="G45" s="2">
        <v>17</v>
      </c>
      <c r="H45" s="85"/>
      <c r="I45" s="61" t="str">
        <f t="shared" si="1"/>
        <v>N/A</v>
      </c>
    </row>
    <row r="46" spans="1:12" x14ac:dyDescent="0.2">
      <c r="A46" s="129" t="s">
        <v>243</v>
      </c>
      <c r="B46" s="140"/>
      <c r="C46" s="140"/>
      <c r="D46" s="140"/>
      <c r="E46" s="140"/>
      <c r="F46" s="131"/>
      <c r="G46" s="32" t="s">
        <v>17</v>
      </c>
      <c r="H46" s="85"/>
      <c r="I46" s="61" t="str">
        <f t="shared" si="1"/>
        <v>N/A</v>
      </c>
    </row>
    <row r="47" spans="1:12" x14ac:dyDescent="0.2">
      <c r="A47" s="21" t="s">
        <v>244</v>
      </c>
      <c r="B47" s="130" t="s">
        <v>33</v>
      </c>
      <c r="C47" s="140"/>
      <c r="D47" s="140"/>
      <c r="E47" s="140"/>
      <c r="F47" s="131"/>
      <c r="G47" s="2">
        <v>42</v>
      </c>
      <c r="H47" s="85"/>
      <c r="I47" s="61" t="str">
        <f t="shared" si="1"/>
        <v>N/A</v>
      </c>
    </row>
    <row r="48" spans="1:12" x14ac:dyDescent="0.2">
      <c r="A48" s="21"/>
      <c r="B48" s="130" t="s">
        <v>34</v>
      </c>
      <c r="C48" s="140"/>
      <c r="D48" s="140"/>
      <c r="E48" s="140"/>
      <c r="F48" s="131"/>
      <c r="G48" s="2">
        <v>43</v>
      </c>
      <c r="H48" s="85"/>
      <c r="I48" s="86" t="str">
        <f t="shared" si="1"/>
        <v>N/A</v>
      </c>
    </row>
    <row r="49" spans="1:12" x14ac:dyDescent="0.2">
      <c r="A49" s="21"/>
      <c r="B49" s="130" t="s">
        <v>35</v>
      </c>
      <c r="C49" s="140"/>
      <c r="D49" s="140"/>
      <c r="E49" s="140"/>
      <c r="F49" s="131"/>
      <c r="G49" s="2">
        <v>44</v>
      </c>
      <c r="H49" s="85"/>
      <c r="I49" s="61" t="str">
        <f t="shared" si="1"/>
        <v>N/A</v>
      </c>
    </row>
    <row r="50" spans="1:12" x14ac:dyDescent="0.2">
      <c r="A50" s="21"/>
      <c r="B50" s="130" t="s">
        <v>36</v>
      </c>
      <c r="C50" s="140"/>
      <c r="D50" s="140"/>
      <c r="E50" s="140"/>
      <c r="F50" s="131"/>
      <c r="G50" s="2">
        <v>46</v>
      </c>
      <c r="H50" s="85"/>
      <c r="I50" s="61" t="str">
        <f t="shared" si="1"/>
        <v>N/A</v>
      </c>
    </row>
    <row r="51" spans="1:12" x14ac:dyDescent="0.2">
      <c r="A51" s="21"/>
      <c r="B51" s="130" t="s">
        <v>37</v>
      </c>
      <c r="C51" s="140"/>
      <c r="D51" s="140"/>
      <c r="E51" s="140"/>
      <c r="F51" s="131"/>
      <c r="G51" s="2">
        <v>45</v>
      </c>
      <c r="H51" s="85"/>
      <c r="I51" s="61" t="str">
        <f t="shared" si="1"/>
        <v>N/A</v>
      </c>
    </row>
    <row r="52" spans="1:12" x14ac:dyDescent="0.2">
      <c r="A52" s="21"/>
      <c r="B52" s="130" t="s">
        <v>38</v>
      </c>
      <c r="C52" s="140"/>
      <c r="D52" s="140"/>
      <c r="E52" s="140"/>
      <c r="F52" s="131"/>
      <c r="G52" s="24" t="s">
        <v>7</v>
      </c>
      <c r="H52" s="85"/>
      <c r="I52" s="61" t="str">
        <f t="shared" si="1"/>
        <v>N/A</v>
      </c>
    </row>
    <row r="53" spans="1:12" ht="13.5" thickBot="1" x14ac:dyDescent="0.25">
      <c r="A53" s="163" t="s">
        <v>27</v>
      </c>
      <c r="B53" s="164"/>
      <c r="C53" s="164"/>
      <c r="D53" s="164"/>
      <c r="E53" s="164"/>
      <c r="F53" s="165"/>
      <c r="G53" s="24" t="s">
        <v>8</v>
      </c>
      <c r="H53" s="92"/>
      <c r="I53" s="61" t="str">
        <f t="shared" si="1"/>
        <v>N/A</v>
      </c>
    </row>
    <row r="54" spans="1:12" ht="13.5" thickBot="1" x14ac:dyDescent="0.25">
      <c r="A54" s="166" t="s">
        <v>39</v>
      </c>
      <c r="B54" s="167"/>
      <c r="C54" s="167"/>
      <c r="D54" s="167"/>
      <c r="E54" s="167"/>
      <c r="F54" s="168"/>
      <c r="G54" s="29" t="s">
        <v>12</v>
      </c>
      <c r="H54" s="81">
        <f>SUM(H43:H53)</f>
        <v>0</v>
      </c>
      <c r="I54" s="28">
        <f>SUM(I43:I53)</f>
        <v>0</v>
      </c>
    </row>
    <row r="55" spans="1:12" ht="15.75" x14ac:dyDescent="0.25">
      <c r="A55" s="135" t="s">
        <v>52</v>
      </c>
      <c r="B55" s="135"/>
      <c r="C55" s="135"/>
      <c r="D55" s="135"/>
      <c r="E55" s="135"/>
      <c r="F55" s="135"/>
      <c r="G55" s="135"/>
      <c r="H55" s="135"/>
      <c r="I55" s="135"/>
      <c r="J55" s="16"/>
      <c r="K55" s="16"/>
      <c r="L55" s="10"/>
    </row>
    <row r="56" spans="1:12" x14ac:dyDescent="0.2">
      <c r="A56" s="139" t="s">
        <v>40</v>
      </c>
      <c r="B56" s="140"/>
      <c r="C56" s="140"/>
      <c r="D56" s="140"/>
      <c r="E56" s="140"/>
      <c r="F56" s="140"/>
      <c r="G56" s="173" t="s">
        <v>124</v>
      </c>
      <c r="H56" s="173" t="s">
        <v>19</v>
      </c>
      <c r="I56" s="174" t="s">
        <v>69</v>
      </c>
      <c r="J56" s="11"/>
      <c r="K56" s="11"/>
      <c r="L56" s="11"/>
    </row>
    <row r="57" spans="1:12" x14ac:dyDescent="0.2">
      <c r="A57" s="133"/>
      <c r="B57" s="133"/>
      <c r="C57" s="133"/>
      <c r="D57" s="133"/>
      <c r="E57" s="133"/>
      <c r="F57" s="133"/>
      <c r="G57" s="133"/>
      <c r="H57" s="133"/>
      <c r="I57" s="133"/>
      <c r="J57" s="11"/>
      <c r="K57" s="11"/>
      <c r="L57" s="11"/>
    </row>
    <row r="58" spans="1:12" x14ac:dyDescent="0.2">
      <c r="A58" s="175" t="s">
        <v>41</v>
      </c>
      <c r="B58" s="127"/>
      <c r="C58" s="127"/>
      <c r="D58" s="127"/>
      <c r="E58" s="127"/>
      <c r="F58" s="128"/>
      <c r="G58" s="62" t="s">
        <v>327</v>
      </c>
      <c r="H58" s="78">
        <f>SUM(H59:H61)</f>
        <v>0</v>
      </c>
      <c r="I58" s="30">
        <v>1</v>
      </c>
    </row>
    <row r="59" spans="1:12" x14ac:dyDescent="0.2">
      <c r="A59" s="21"/>
      <c r="B59" s="130" t="s">
        <v>42</v>
      </c>
      <c r="C59" s="140"/>
      <c r="D59" s="140"/>
      <c r="E59" s="140"/>
      <c r="F59" s="131"/>
      <c r="G59" s="2">
        <v>70</v>
      </c>
      <c r="H59" s="85"/>
      <c r="I59" s="72" t="str">
        <f>IF(H59=0,"N/A",H59/H$58)</f>
        <v>N/A</v>
      </c>
    </row>
    <row r="60" spans="1:12" x14ac:dyDescent="0.2">
      <c r="A60" s="21"/>
      <c r="B60" s="130" t="s">
        <v>344</v>
      </c>
      <c r="C60" s="140"/>
      <c r="D60" s="140"/>
      <c r="E60" s="140"/>
      <c r="F60" s="131"/>
      <c r="G60" s="24" t="s">
        <v>9</v>
      </c>
      <c r="H60" s="85"/>
      <c r="I60" s="72" t="str">
        <f>IF(H60=0,"N/A",H60/H$58)</f>
        <v>N/A</v>
      </c>
    </row>
    <row r="61" spans="1:12" x14ac:dyDescent="0.2">
      <c r="A61" s="21"/>
      <c r="B61" s="130" t="s">
        <v>325</v>
      </c>
      <c r="C61" s="140"/>
      <c r="D61" s="140"/>
      <c r="E61" s="140"/>
      <c r="F61" s="131"/>
      <c r="G61" s="113" t="s">
        <v>326</v>
      </c>
      <c r="H61" s="92"/>
      <c r="I61" s="72"/>
    </row>
    <row r="62" spans="1:12" x14ac:dyDescent="0.2">
      <c r="A62" s="181" t="s">
        <v>43</v>
      </c>
      <c r="B62" s="140"/>
      <c r="C62" s="140"/>
      <c r="D62" s="140"/>
      <c r="E62" s="140"/>
      <c r="F62" s="131"/>
      <c r="G62" s="176" t="s">
        <v>328</v>
      </c>
      <c r="H62" s="178">
        <f>SUM(H64:H69)</f>
        <v>0</v>
      </c>
      <c r="I62" s="180" t="str">
        <f>IF(H62=0,"N/A",H62/H$58)</f>
        <v>N/A</v>
      </c>
    </row>
    <row r="63" spans="1:12" x14ac:dyDescent="0.2">
      <c r="A63" s="129"/>
      <c r="B63" s="140"/>
      <c r="C63" s="140"/>
      <c r="D63" s="140"/>
      <c r="E63" s="140"/>
      <c r="F63" s="131"/>
      <c r="G63" s="177"/>
      <c r="H63" s="179"/>
      <c r="I63" s="177"/>
    </row>
    <row r="64" spans="1:12" x14ac:dyDescent="0.2">
      <c r="A64" s="21"/>
      <c r="B64" s="130" t="s">
        <v>44</v>
      </c>
      <c r="C64" s="140"/>
      <c r="D64" s="140"/>
      <c r="E64" s="140"/>
      <c r="F64" s="131"/>
      <c r="G64" s="2">
        <v>60</v>
      </c>
      <c r="H64" s="85"/>
      <c r="I64" s="72" t="str">
        <f t="shared" ref="I64:I79" si="2">IF(H64=0,"N/A",H64/H$58)</f>
        <v>N/A</v>
      </c>
    </row>
    <row r="65" spans="1:9" x14ac:dyDescent="0.2">
      <c r="A65" s="21"/>
      <c r="B65" s="130" t="s">
        <v>45</v>
      </c>
      <c r="C65" s="140"/>
      <c r="D65" s="140"/>
      <c r="E65" s="140"/>
      <c r="F65" s="131"/>
      <c r="G65" s="2">
        <v>61</v>
      </c>
      <c r="H65" s="85"/>
      <c r="I65" s="72" t="str">
        <f t="shared" si="2"/>
        <v>N/A</v>
      </c>
    </row>
    <row r="66" spans="1:9" x14ac:dyDescent="0.2">
      <c r="A66" s="21"/>
      <c r="B66" s="130" t="s">
        <v>46</v>
      </c>
      <c r="C66" s="140"/>
      <c r="D66" s="140"/>
      <c r="E66" s="140"/>
      <c r="F66" s="131"/>
      <c r="G66" s="2">
        <v>62</v>
      </c>
      <c r="H66" s="85"/>
      <c r="I66" s="72" t="str">
        <f t="shared" si="2"/>
        <v>N/A</v>
      </c>
    </row>
    <row r="67" spans="1:9" x14ac:dyDescent="0.2">
      <c r="A67" s="21"/>
      <c r="B67" s="130" t="s">
        <v>47</v>
      </c>
      <c r="C67" s="140"/>
      <c r="D67" s="140"/>
      <c r="E67" s="140"/>
      <c r="F67" s="131"/>
      <c r="G67" s="2">
        <v>63</v>
      </c>
      <c r="H67" s="85"/>
      <c r="I67" s="72" t="str">
        <f t="shared" si="2"/>
        <v>N/A</v>
      </c>
    </row>
    <row r="68" spans="1:9" x14ac:dyDescent="0.2">
      <c r="A68" s="21"/>
      <c r="B68" s="130" t="s">
        <v>343</v>
      </c>
      <c r="C68" s="140"/>
      <c r="D68" s="140"/>
      <c r="E68" s="140"/>
      <c r="F68" s="131"/>
      <c r="G68" s="2">
        <v>64</v>
      </c>
      <c r="H68" s="85"/>
      <c r="I68" s="72" t="str">
        <f t="shared" si="2"/>
        <v>N/A</v>
      </c>
    </row>
    <row r="69" spans="1:9" x14ac:dyDescent="0.2">
      <c r="A69" s="21"/>
      <c r="B69" s="195" t="s">
        <v>329</v>
      </c>
      <c r="C69" s="195"/>
      <c r="D69" s="195"/>
      <c r="E69" s="195"/>
      <c r="F69" s="195"/>
      <c r="G69" s="113" t="s">
        <v>330</v>
      </c>
      <c r="H69" s="92"/>
      <c r="I69" s="72"/>
    </row>
    <row r="70" spans="1:9" x14ac:dyDescent="0.2">
      <c r="A70" s="181" t="s">
        <v>279</v>
      </c>
      <c r="B70" s="140"/>
      <c r="C70" s="140"/>
      <c r="D70" s="140"/>
      <c r="E70" s="140"/>
      <c r="F70" s="131"/>
      <c r="G70" s="192" t="s">
        <v>332</v>
      </c>
      <c r="H70" s="182">
        <f>H72+H73-H74-H75-H76</f>
        <v>0</v>
      </c>
      <c r="I70" s="184" t="str">
        <f>IF(H70=0,"N/A",H70/H$58)</f>
        <v>N/A</v>
      </c>
    </row>
    <row r="71" spans="1:9" x14ac:dyDescent="0.2">
      <c r="A71" s="129"/>
      <c r="B71" s="140"/>
      <c r="C71" s="140"/>
      <c r="D71" s="140"/>
      <c r="E71" s="140"/>
      <c r="F71" s="131"/>
      <c r="G71" s="185"/>
      <c r="H71" s="183"/>
      <c r="I71" s="185"/>
    </row>
    <row r="72" spans="1:9" x14ac:dyDescent="0.2">
      <c r="A72" s="129" t="s">
        <v>331</v>
      </c>
      <c r="B72" s="140"/>
      <c r="C72" s="140"/>
      <c r="D72" s="140"/>
      <c r="E72" s="140"/>
      <c r="F72" s="131"/>
      <c r="G72" s="2">
        <v>75</v>
      </c>
      <c r="H72" s="85"/>
      <c r="I72" s="72" t="str">
        <f>IF(H72=0,"N/A",H72/H$58)</f>
        <v>N/A</v>
      </c>
    </row>
    <row r="73" spans="1:9" x14ac:dyDescent="0.2">
      <c r="A73" s="189" t="s">
        <v>333</v>
      </c>
      <c r="B73" s="190"/>
      <c r="C73" s="190"/>
      <c r="D73" s="190"/>
      <c r="E73" s="190"/>
      <c r="F73" s="191"/>
      <c r="G73" s="113" t="s">
        <v>335</v>
      </c>
      <c r="H73" s="85"/>
      <c r="I73" s="72" t="str">
        <f t="shared" si="2"/>
        <v>N/A</v>
      </c>
    </row>
    <row r="74" spans="1:9" ht="4.5" hidden="1" customHeight="1" x14ac:dyDescent="0.2">
      <c r="A74" s="186" t="s">
        <v>334</v>
      </c>
      <c r="B74" s="187"/>
      <c r="C74" s="187"/>
      <c r="D74" s="187"/>
      <c r="E74" s="187"/>
      <c r="F74" s="188"/>
      <c r="G74" s="204">
        <v>65</v>
      </c>
      <c r="H74" s="208"/>
      <c r="I74" s="193" t="str">
        <f>IF(H74=0,"N/A",H74/H$58)</f>
        <v>N/A</v>
      </c>
    </row>
    <row r="75" spans="1:9" x14ac:dyDescent="0.2">
      <c r="A75" s="186"/>
      <c r="B75" s="187"/>
      <c r="C75" s="187"/>
      <c r="D75" s="187"/>
      <c r="E75" s="187"/>
      <c r="F75" s="188"/>
      <c r="G75" s="204"/>
      <c r="H75" s="209"/>
      <c r="I75" s="194"/>
    </row>
    <row r="76" spans="1:9" x14ac:dyDescent="0.2">
      <c r="A76" s="129" t="s">
        <v>329</v>
      </c>
      <c r="B76" s="140"/>
      <c r="C76" s="140"/>
      <c r="D76" s="140"/>
      <c r="E76" s="140"/>
      <c r="F76" s="131"/>
      <c r="G76" s="114" t="s">
        <v>336</v>
      </c>
      <c r="H76" s="85"/>
      <c r="I76" s="72" t="str">
        <f>IF(H76=0,"N/A",H76/H$58)</f>
        <v>N/A</v>
      </c>
    </row>
    <row r="77" spans="1:9" x14ac:dyDescent="0.2">
      <c r="A77" s="21"/>
      <c r="B77" s="8"/>
      <c r="C77" s="8"/>
      <c r="D77" s="8"/>
      <c r="E77" s="8"/>
      <c r="F77" s="22"/>
      <c r="G77" s="2"/>
      <c r="H77" s="79"/>
      <c r="I77" s="72"/>
    </row>
    <row r="78" spans="1:9" ht="13.5" thickBot="1" x14ac:dyDescent="0.25">
      <c r="A78" s="163" t="s">
        <v>48</v>
      </c>
      <c r="B78" s="164"/>
      <c r="C78" s="164"/>
      <c r="D78" s="164"/>
      <c r="E78" s="164"/>
      <c r="F78" s="165"/>
      <c r="G78" s="3" t="s">
        <v>10</v>
      </c>
      <c r="H78" s="85"/>
      <c r="I78" s="72" t="str">
        <f t="shared" si="2"/>
        <v>N/A</v>
      </c>
    </row>
    <row r="79" spans="1:9" ht="13.5" thickBot="1" x14ac:dyDescent="0.25">
      <c r="A79" s="166" t="s">
        <v>49</v>
      </c>
      <c r="B79" s="167"/>
      <c r="C79" s="167"/>
      <c r="D79" s="167"/>
      <c r="E79" s="167"/>
      <c r="F79" s="168"/>
      <c r="G79" s="58">
        <v>9904</v>
      </c>
      <c r="H79" s="80">
        <f>H58-H62+H71-H78</f>
        <v>0</v>
      </c>
      <c r="I79" s="60" t="str">
        <f t="shared" si="2"/>
        <v>N/A</v>
      </c>
    </row>
    <row r="80" spans="1:9" x14ac:dyDescent="0.2">
      <c r="A80" s="9"/>
    </row>
    <row r="81" spans="1:9" x14ac:dyDescent="0.2">
      <c r="A81" s="10" t="s">
        <v>274</v>
      </c>
      <c r="F81" s="55"/>
    </row>
    <row r="82" spans="1:9" x14ac:dyDescent="0.2">
      <c r="B82" s="126" t="s">
        <v>161</v>
      </c>
      <c r="C82" s="127"/>
      <c r="D82" s="127"/>
      <c r="E82" s="128"/>
      <c r="F82" s="82"/>
      <c r="G82" t="str">
        <f>IF(F82&gt;99.999,"Conseil d'entreprise?","")</f>
        <v/>
      </c>
    </row>
    <row r="83" spans="1:9" x14ac:dyDescent="0.2">
      <c r="B83" s="129" t="s">
        <v>57</v>
      </c>
      <c r="C83" s="140"/>
      <c r="D83" s="140"/>
      <c r="E83" s="131"/>
      <c r="F83" s="82"/>
    </row>
    <row r="84" spans="1:9" x14ac:dyDescent="0.2">
      <c r="B84" s="129" t="s">
        <v>58</v>
      </c>
      <c r="C84" s="140"/>
      <c r="D84" s="140"/>
      <c r="E84" s="131"/>
      <c r="F84" s="82"/>
    </row>
    <row r="85" spans="1:9" x14ac:dyDescent="0.2">
      <c r="B85" s="129" t="s">
        <v>67</v>
      </c>
      <c r="C85" s="140"/>
      <c r="D85" s="140"/>
      <c r="E85" s="131"/>
      <c r="F85" s="82"/>
    </row>
    <row r="86" spans="1:9" x14ac:dyDescent="0.2">
      <c r="B86" s="129" t="s">
        <v>61</v>
      </c>
      <c r="C86" s="140"/>
      <c r="D86" s="140"/>
      <c r="E86" s="131"/>
      <c r="F86" s="82"/>
    </row>
    <row r="87" spans="1:9" x14ac:dyDescent="0.2">
      <c r="B87" s="129" t="s">
        <v>59</v>
      </c>
      <c r="C87" s="140"/>
      <c r="D87" s="140"/>
      <c r="E87" s="131"/>
      <c r="F87" s="82"/>
    </row>
    <row r="88" spans="1:9" x14ac:dyDescent="0.2">
      <c r="B88" s="132" t="s">
        <v>60</v>
      </c>
      <c r="C88" s="133"/>
      <c r="D88" s="133"/>
      <c r="E88" s="134"/>
      <c r="F88" s="84"/>
    </row>
    <row r="90" spans="1:9" x14ac:dyDescent="0.2">
      <c r="A90" s="139" t="s">
        <v>242</v>
      </c>
      <c r="B90" s="140"/>
      <c r="C90" s="140"/>
      <c r="D90" s="140"/>
      <c r="E90" s="140"/>
      <c r="F90" s="140"/>
      <c r="G90" s="140"/>
      <c r="H90" s="140"/>
      <c r="I90" s="140"/>
    </row>
    <row r="91" spans="1:9" x14ac:dyDescent="0.2">
      <c r="A91" s="10"/>
      <c r="B91" s="200" t="s">
        <v>15</v>
      </c>
      <c r="C91" s="201"/>
      <c r="D91" s="201"/>
      <c r="E91" s="201"/>
      <c r="F91" s="202" t="s">
        <v>280</v>
      </c>
      <c r="G91" s="202" t="s">
        <v>281</v>
      </c>
    </row>
    <row r="92" spans="1:9" x14ac:dyDescent="0.2">
      <c r="B92" s="201"/>
      <c r="C92" s="201"/>
      <c r="D92" s="201"/>
      <c r="E92" s="201"/>
      <c r="F92" s="203"/>
      <c r="G92" s="203"/>
    </row>
    <row r="93" spans="1:9" x14ac:dyDescent="0.2">
      <c r="B93" s="201"/>
      <c r="C93" s="201"/>
      <c r="D93" s="201"/>
      <c r="E93" s="201"/>
      <c r="F93" s="203"/>
      <c r="G93" s="203"/>
    </row>
    <row r="94" spans="1:9" x14ac:dyDescent="0.2">
      <c r="B94" s="201"/>
      <c r="C94" s="201"/>
      <c r="D94" s="201"/>
      <c r="E94" s="201"/>
      <c r="F94" s="203"/>
      <c r="G94" s="203"/>
    </row>
    <row r="95" spans="1:9" x14ac:dyDescent="0.2">
      <c r="B95" s="129" t="s">
        <v>109</v>
      </c>
      <c r="C95" s="140"/>
      <c r="D95" s="140"/>
      <c r="E95" s="131"/>
      <c r="F95" s="87"/>
      <c r="G95" s="87"/>
    </row>
    <row r="96" spans="1:9" x14ac:dyDescent="0.2">
      <c r="B96" s="129" t="s">
        <v>112</v>
      </c>
      <c r="C96" s="140"/>
      <c r="D96" s="140"/>
      <c r="E96" s="131"/>
      <c r="F96" s="87"/>
      <c r="G96" s="87"/>
    </row>
    <row r="97" spans="1:9" x14ac:dyDescent="0.2">
      <c r="B97" s="129" t="s">
        <v>111</v>
      </c>
      <c r="C97" s="140"/>
      <c r="D97" s="140"/>
      <c r="E97" s="131"/>
      <c r="F97" s="87"/>
      <c r="G97" s="87"/>
    </row>
    <row r="98" spans="1:9" x14ac:dyDescent="0.2">
      <c r="B98" s="129" t="s">
        <v>300</v>
      </c>
      <c r="C98" s="140"/>
      <c r="D98" s="140"/>
      <c r="E98" s="131"/>
      <c r="F98" s="87"/>
      <c r="G98" s="82"/>
    </row>
    <row r="99" spans="1:9" x14ac:dyDescent="0.2">
      <c r="B99" s="129" t="s">
        <v>113</v>
      </c>
      <c r="C99" s="140"/>
      <c r="D99" s="140"/>
      <c r="E99" s="131"/>
      <c r="F99" s="87"/>
      <c r="G99" s="82"/>
    </row>
    <row r="100" spans="1:9" x14ac:dyDescent="0.2">
      <c r="B100" s="129" t="s">
        <v>110</v>
      </c>
      <c r="C100" s="140"/>
      <c r="D100" s="140"/>
      <c r="E100" s="131"/>
      <c r="F100" s="87"/>
      <c r="G100" s="82"/>
    </row>
    <row r="101" spans="1:9" x14ac:dyDescent="0.2">
      <c r="B101" s="129" t="s">
        <v>298</v>
      </c>
      <c r="C101" s="140"/>
      <c r="D101" s="140"/>
      <c r="E101" s="131"/>
      <c r="F101" s="87"/>
      <c r="G101" s="82"/>
    </row>
    <row r="102" spans="1:9" x14ac:dyDescent="0.2">
      <c r="B102" s="129" t="s">
        <v>108</v>
      </c>
      <c r="C102" s="140"/>
      <c r="D102" s="140"/>
      <c r="E102" s="131"/>
      <c r="F102" s="87"/>
      <c r="G102" s="82"/>
    </row>
    <row r="103" spans="1:9" x14ac:dyDescent="0.2">
      <c r="B103" s="132" t="s">
        <v>114</v>
      </c>
      <c r="C103" s="133"/>
      <c r="D103" s="133"/>
      <c r="E103" s="134"/>
      <c r="F103" s="87"/>
      <c r="G103" s="82"/>
    </row>
    <row r="104" spans="1:9" x14ac:dyDescent="0.2">
      <c r="B104" s="198" t="s">
        <v>258</v>
      </c>
      <c r="C104" s="140"/>
      <c r="D104" s="140"/>
      <c r="E104" s="140"/>
      <c r="F104" s="140"/>
      <c r="G104" s="140"/>
      <c r="H104" s="140"/>
      <c r="I104" s="140"/>
    </row>
    <row r="105" spans="1:9" x14ac:dyDescent="0.2">
      <c r="A105" s="63" t="s">
        <v>255</v>
      </c>
      <c r="B105" s="199" t="s">
        <v>321</v>
      </c>
      <c r="C105" s="140"/>
      <c r="D105" s="140"/>
      <c r="E105" s="140"/>
      <c r="F105" s="140"/>
      <c r="G105" s="140"/>
      <c r="H105" s="140"/>
      <c r="I105" s="140"/>
    </row>
    <row r="106" spans="1:9" x14ac:dyDescent="0.2">
      <c r="A106" s="63" t="s">
        <v>256</v>
      </c>
      <c r="B106" s="197" t="s">
        <v>257</v>
      </c>
      <c r="C106" s="140"/>
      <c r="D106" s="140"/>
      <c r="E106" s="140"/>
      <c r="F106" s="140"/>
      <c r="G106" s="140"/>
      <c r="H106" s="140"/>
      <c r="I106" s="140"/>
    </row>
    <row r="107" spans="1:9" x14ac:dyDescent="0.2">
      <c r="A107" s="141" t="s">
        <v>322</v>
      </c>
      <c r="B107" s="142"/>
      <c r="C107" s="142"/>
      <c r="D107" s="142"/>
      <c r="E107" s="142"/>
      <c r="F107" s="142"/>
      <c r="G107" s="142"/>
      <c r="H107" s="142"/>
      <c r="I107" s="142"/>
    </row>
    <row r="108" spans="1:9" ht="25.5" customHeight="1" x14ac:dyDescent="0.2">
      <c r="A108" s="142"/>
      <c r="B108" s="142"/>
      <c r="C108" s="142"/>
      <c r="D108" s="142"/>
      <c r="E108" s="142"/>
      <c r="F108" s="142"/>
      <c r="G108" s="142"/>
      <c r="H108" s="142"/>
      <c r="I108" s="142"/>
    </row>
    <row r="109" spans="1:9" x14ac:dyDescent="0.2">
      <c r="A109" s="10"/>
      <c r="B109" s="138" t="s">
        <v>246</v>
      </c>
      <c r="C109" s="138"/>
      <c r="D109" s="93" t="s">
        <v>69</v>
      </c>
      <c r="F109" s="55"/>
    </row>
    <row r="110" spans="1:9" x14ac:dyDescent="0.2">
      <c r="B110" s="126" t="s">
        <v>64</v>
      </c>
      <c r="C110" s="128"/>
      <c r="D110" s="82"/>
    </row>
    <row r="111" spans="1:9" x14ac:dyDescent="0.2">
      <c r="B111" s="129" t="s">
        <v>65</v>
      </c>
      <c r="C111" s="131"/>
      <c r="D111" s="82"/>
    </row>
    <row r="112" spans="1:9" ht="13.5" thickBot="1" x14ac:dyDescent="0.25">
      <c r="B112" s="163" t="s">
        <v>66</v>
      </c>
      <c r="C112" s="165"/>
      <c r="D112" s="83"/>
    </row>
    <row r="113" spans="1:7" ht="13.5" thickBot="1" x14ac:dyDescent="0.25">
      <c r="B113" s="25" t="s">
        <v>245</v>
      </c>
      <c r="C113" s="26"/>
      <c r="D113" s="28">
        <f>SUM(D110:D112)/100</f>
        <v>0</v>
      </c>
      <c r="E113" s="196" t="str">
        <f>IF(D113&lt;100%,"Le total doit être égal à 100%.",IF(D113&gt;100%,"Le total doit être égal à 100%",""))</f>
        <v>Le total doit être égal à 100%.</v>
      </c>
      <c r="F113" s="140"/>
      <c r="G113" s="140"/>
    </row>
    <row r="115" spans="1:7" hidden="1" x14ac:dyDescent="0.2">
      <c r="A115" s="10" t="s">
        <v>273</v>
      </c>
      <c r="D115" s="91">
        <f>IF(G118&lt;E119,G118,IF(G119&lt;E120,G119,IF(G120&lt;E121,G120,IF(G121&lt;E122,G121,IF(G122&lt;E123,G122,IF(G123&lt;E124,G123,IF(G124&lt;E125,G124,IF(G125&lt;E126,G125,G126))))))))</f>
        <v>30</v>
      </c>
      <c r="E115" t="s">
        <v>272</v>
      </c>
    </row>
    <row r="116" spans="1:7" hidden="1" x14ac:dyDescent="0.2">
      <c r="A116" s="10"/>
    </row>
    <row r="117" spans="1:7" hidden="1" x14ac:dyDescent="0.2">
      <c r="B117" s="76">
        <f>+H40+H59+H72</f>
        <v>0</v>
      </c>
      <c r="D117" t="s">
        <v>271</v>
      </c>
      <c r="E117" t="s">
        <v>55</v>
      </c>
    </row>
    <row r="118" spans="1:7" hidden="1" x14ac:dyDescent="0.2">
      <c r="D118" s="76">
        <v>0</v>
      </c>
      <c r="E118">
        <v>30</v>
      </c>
      <c r="G118">
        <f>E118+(E119-E118)*B117/(D119-D118)</f>
        <v>30</v>
      </c>
    </row>
    <row r="119" spans="1:7" hidden="1" x14ac:dyDescent="0.2">
      <c r="D119" s="76">
        <v>528425</v>
      </c>
      <c r="E119">
        <v>49.5</v>
      </c>
      <c r="G119">
        <f>E119+(E120-E119)*(B$117-D119)/(D120-D119)</f>
        <v>39.40953039186877</v>
      </c>
    </row>
    <row r="120" spans="1:7" hidden="1" x14ac:dyDescent="0.2">
      <c r="D120" s="76">
        <v>1471062</v>
      </c>
      <c r="E120">
        <v>67.5</v>
      </c>
      <c r="G120">
        <f t="shared" ref="G120:G126" si="3">E120+(E121-E120)*(B$117-D120)/(D121-D120)</f>
        <v>52.5</v>
      </c>
    </row>
    <row r="121" spans="1:7" hidden="1" x14ac:dyDescent="0.2">
      <c r="D121" s="76">
        <v>2942124</v>
      </c>
      <c r="E121">
        <v>82.5</v>
      </c>
      <c r="G121">
        <f t="shared" si="3"/>
        <v>52.500010196711557</v>
      </c>
    </row>
    <row r="122" spans="1:7" hidden="1" x14ac:dyDescent="0.2">
      <c r="D122" s="76">
        <v>5884249</v>
      </c>
      <c r="E122">
        <v>112.5</v>
      </c>
      <c r="G122">
        <f t="shared" si="3"/>
        <v>77.499994051916232</v>
      </c>
    </row>
    <row r="123" spans="1:7" hidden="1" x14ac:dyDescent="0.2">
      <c r="D123" s="76">
        <v>14710621</v>
      </c>
      <c r="E123">
        <v>165</v>
      </c>
      <c r="G123">
        <f t="shared" si="3"/>
        <v>45.000008157370914</v>
      </c>
    </row>
    <row r="124" spans="1:7" hidden="1" x14ac:dyDescent="0.2">
      <c r="D124" s="76">
        <v>29421243</v>
      </c>
      <c r="E124">
        <v>285</v>
      </c>
      <c r="G124">
        <f t="shared" si="3"/>
        <v>180</v>
      </c>
    </row>
    <row r="125" spans="1:7" hidden="1" x14ac:dyDescent="0.2">
      <c r="D125" s="76">
        <v>88263729</v>
      </c>
      <c r="E125">
        <v>495</v>
      </c>
      <c r="G125">
        <f t="shared" si="3"/>
        <v>162</v>
      </c>
    </row>
    <row r="126" spans="1:7" hidden="1" x14ac:dyDescent="0.2">
      <c r="B126" s="77"/>
      <c r="D126" s="76">
        <v>235369944</v>
      </c>
      <c r="E126">
        <v>1050</v>
      </c>
      <c r="G126">
        <f t="shared" si="3"/>
        <v>0</v>
      </c>
    </row>
    <row r="127" spans="1:7" hidden="1" x14ac:dyDescent="0.2"/>
    <row r="128" spans="1:7" hidden="1" x14ac:dyDescent="0.2"/>
    <row r="129" spans="2:5" hidden="1" x14ac:dyDescent="0.2">
      <c r="B129" t="s">
        <v>323</v>
      </c>
      <c r="C129" t="s">
        <v>63</v>
      </c>
      <c r="D129" t="s">
        <v>276</v>
      </c>
      <c r="E129" t="s">
        <v>301</v>
      </c>
    </row>
    <row r="130" spans="2:5" hidden="1" x14ac:dyDescent="0.2">
      <c r="B130" t="s">
        <v>62</v>
      </c>
      <c r="C130" t="s">
        <v>275</v>
      </c>
    </row>
    <row r="131" spans="2:5" hidden="1" x14ac:dyDescent="0.2">
      <c r="C131" t="s">
        <v>162</v>
      </c>
    </row>
  </sheetData>
  <mergeCells count="122">
    <mergeCell ref="B61:F61"/>
    <mergeCell ref="B69:F69"/>
    <mergeCell ref="E113:G113"/>
    <mergeCell ref="B106:I106"/>
    <mergeCell ref="B110:C110"/>
    <mergeCell ref="B111:C111"/>
    <mergeCell ref="B112:C112"/>
    <mergeCell ref="A107:I108"/>
    <mergeCell ref="B101:E101"/>
    <mergeCell ref="B102:E102"/>
    <mergeCell ref="B103:E103"/>
    <mergeCell ref="B104:I104"/>
    <mergeCell ref="B105:I105"/>
    <mergeCell ref="B96:E96"/>
    <mergeCell ref="B97:E97"/>
    <mergeCell ref="B98:E98"/>
    <mergeCell ref="B99:E99"/>
    <mergeCell ref="B100:E100"/>
    <mergeCell ref="B88:E88"/>
    <mergeCell ref="B91:E94"/>
    <mergeCell ref="F91:F94"/>
    <mergeCell ref="G91:G94"/>
    <mergeCell ref="B95:E95"/>
    <mergeCell ref="B83:E83"/>
    <mergeCell ref="B84:E84"/>
    <mergeCell ref="B85:E85"/>
    <mergeCell ref="B86:E86"/>
    <mergeCell ref="B87:E87"/>
    <mergeCell ref="A76:F76"/>
    <mergeCell ref="A78:F78"/>
    <mergeCell ref="A79:F79"/>
    <mergeCell ref="B82:E82"/>
    <mergeCell ref="G70:G71"/>
    <mergeCell ref="H70:H71"/>
    <mergeCell ref="I70:I71"/>
    <mergeCell ref="A74:F75"/>
    <mergeCell ref="A73:F73"/>
    <mergeCell ref="G74:G75"/>
    <mergeCell ref="H74:H75"/>
    <mergeCell ref="I74:I75"/>
    <mergeCell ref="A72:F72"/>
    <mergeCell ref="A70:F71"/>
    <mergeCell ref="G62:G63"/>
    <mergeCell ref="H62:H63"/>
    <mergeCell ref="I62:I63"/>
    <mergeCell ref="B67:F67"/>
    <mergeCell ref="B68:F68"/>
    <mergeCell ref="B64:F64"/>
    <mergeCell ref="B65:F65"/>
    <mergeCell ref="B66:F66"/>
    <mergeCell ref="A62:F63"/>
    <mergeCell ref="H56:H57"/>
    <mergeCell ref="I56:I57"/>
    <mergeCell ref="A58:F58"/>
    <mergeCell ref="B59:F59"/>
    <mergeCell ref="B60:F60"/>
    <mergeCell ref="B52:F52"/>
    <mergeCell ref="A53:F53"/>
    <mergeCell ref="A54:F54"/>
    <mergeCell ref="A56:F57"/>
    <mergeCell ref="G56:G57"/>
    <mergeCell ref="B47:F47"/>
    <mergeCell ref="B48:F48"/>
    <mergeCell ref="B49:F49"/>
    <mergeCell ref="B50:F50"/>
    <mergeCell ref="B51:F51"/>
    <mergeCell ref="I41:I42"/>
    <mergeCell ref="A43:F43"/>
    <mergeCell ref="A44:F44"/>
    <mergeCell ref="A45:F45"/>
    <mergeCell ref="A46:F46"/>
    <mergeCell ref="A40:F40"/>
    <mergeCell ref="A41:F42"/>
    <mergeCell ref="G41:G42"/>
    <mergeCell ref="H41:H42"/>
    <mergeCell ref="A34:F34"/>
    <mergeCell ref="A35:F35"/>
    <mergeCell ref="A36:F36"/>
    <mergeCell ref="A37:F37"/>
    <mergeCell ref="A38:F38"/>
    <mergeCell ref="A31:F31"/>
    <mergeCell ref="A32:F32"/>
    <mergeCell ref="A33:F33"/>
    <mergeCell ref="B23:E23"/>
    <mergeCell ref="B24:E24"/>
    <mergeCell ref="B25:C26"/>
    <mergeCell ref="D25:E25"/>
    <mergeCell ref="D26:E26"/>
    <mergeCell ref="A39:F39"/>
    <mergeCell ref="B11:E11"/>
    <mergeCell ref="B12:E12"/>
    <mergeCell ref="A55:I55"/>
    <mergeCell ref="C2:I2"/>
    <mergeCell ref="B109:C109"/>
    <mergeCell ref="A14:I14"/>
    <mergeCell ref="A9:I9"/>
    <mergeCell ref="A28:I28"/>
    <mergeCell ref="A90:I90"/>
    <mergeCell ref="A3:D3"/>
    <mergeCell ref="A4:D4"/>
    <mergeCell ref="A5:D5"/>
    <mergeCell ref="A6:I8"/>
    <mergeCell ref="B18:E18"/>
    <mergeCell ref="B19:E19"/>
    <mergeCell ref="B20:E20"/>
    <mergeCell ref="D21:E21"/>
    <mergeCell ref="D22:E22"/>
    <mergeCell ref="B21:C22"/>
    <mergeCell ref="B15:E15"/>
    <mergeCell ref="B16:E16"/>
    <mergeCell ref="B17:E17"/>
    <mergeCell ref="A29:F29"/>
    <mergeCell ref="A30:F30"/>
    <mergeCell ref="C1:F1"/>
    <mergeCell ref="H3:I3"/>
    <mergeCell ref="H4:I4"/>
    <mergeCell ref="H5:I5"/>
    <mergeCell ref="E3:F3"/>
    <mergeCell ref="E4:F4"/>
    <mergeCell ref="E5:F5"/>
    <mergeCell ref="B10:E10"/>
    <mergeCell ref="H1:I1"/>
  </mergeCells>
  <conditionalFormatting sqref="D113">
    <cfRule type="cellIs" dxfId="9" priority="4" operator="notEqual">
      <formula>1</formula>
    </cfRule>
    <cfRule type="cellIs" dxfId="8" priority="5" operator="equal">
      <formula>1</formula>
    </cfRule>
  </conditionalFormatting>
  <conditionalFormatting sqref="G95:G103">
    <cfRule type="cellIs" dxfId="7" priority="1" operator="equal">
      <formula>"haut"</formula>
    </cfRule>
    <cfRule type="cellIs" dxfId="6" priority="2" operator="equal">
      <formula>"normal"</formula>
    </cfRule>
    <cfRule type="cellIs" dxfId="5" priority="3" operator="equal">
      <formula>"bas"</formula>
    </cfRule>
  </conditionalFormatting>
  <dataValidations disablePrompts="1" count="3">
    <dataValidation type="list" allowBlank="1" showInputMessage="1" showErrorMessage="1" sqref="G95:G103" xr:uid="{00000000-0002-0000-0100-000000000000}">
      <formula1>$C$129:$C$131</formula1>
    </dataValidation>
    <dataValidation type="list" allowBlank="1" showInputMessage="1" showErrorMessage="1" sqref="F95:F103" xr:uid="{00000000-0002-0000-0100-000001000000}">
      <formula1>$B$129:$B$130</formula1>
    </dataValidation>
    <dataValidation type="list" allowBlank="1" showInputMessage="1" showErrorMessage="1" sqref="F10:F12 F15:F26" xr:uid="{00000000-0002-0000-0100-000002000000}">
      <formula1>$D$129</formula1>
    </dataValidation>
  </dataValidations>
  <pageMargins left="0.70866141732283472" right="0.70866141732283472" top="0.74803149606299213" bottom="0.74803149606299213" header="0.31496062992125984" footer="0.31496062992125984"/>
  <pageSetup paperSize="9" scale="89" fitToHeight="2" orientation="landscape" r:id="rId1"/>
  <headerFooter>
    <oddHeader>&amp;C&amp;"Arial,Bold"Budgétisation des heures dans un mandat de commissaire</oddHeader>
    <oddFooter>&amp;L&amp;A&amp;C&amp;P / &amp;N</oddFooter>
  </headerFooter>
  <rowBreaks count="1" manualBreakCount="1">
    <brk id="5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2"/>
  <sheetViews>
    <sheetView view="pageLayout" zoomScaleNormal="100" workbookViewId="0">
      <selection activeCell="A9" sqref="A9"/>
    </sheetView>
  </sheetViews>
  <sheetFormatPr defaultRowHeight="12.75" x14ac:dyDescent="0.2"/>
  <cols>
    <col min="1" max="1" width="91.7109375" bestFit="1" customWidth="1"/>
    <col min="2" max="2" width="10.42578125" customWidth="1"/>
    <col min="3" max="3" width="9" bestFit="1" customWidth="1"/>
    <col min="4" max="4" width="12.7109375" customWidth="1"/>
    <col min="5" max="6" width="11.140625" customWidth="1"/>
    <col min="7" max="7" width="16.28515625" customWidth="1"/>
    <col min="8" max="8" width="14" customWidth="1"/>
    <col min="9" max="9" width="11.28515625" customWidth="1"/>
    <col min="12" max="12" width="15.85546875" customWidth="1"/>
    <col min="13" max="13" width="15.28515625" customWidth="1"/>
    <col min="14" max="14" width="11.7109375" bestFit="1" customWidth="1"/>
  </cols>
  <sheetData>
    <row r="1" spans="1:13" ht="15.75" x14ac:dyDescent="0.25">
      <c r="A1" s="135" t="s">
        <v>218</v>
      </c>
      <c r="B1" s="135"/>
      <c r="C1" s="135"/>
    </row>
    <row r="2" spans="1:13" ht="15.75" x14ac:dyDescent="0.25">
      <c r="A2" s="49"/>
      <c r="B2" s="49"/>
      <c r="C2" s="49"/>
    </row>
    <row r="3" spans="1:13" ht="15.75" x14ac:dyDescent="0.25">
      <c r="A3" s="49"/>
      <c r="B3" s="49"/>
      <c r="C3" s="49"/>
    </row>
    <row r="4" spans="1:13" ht="15.75" x14ac:dyDescent="0.25">
      <c r="A4" s="135" t="s">
        <v>230</v>
      </c>
      <c r="B4" s="135"/>
      <c r="C4" s="135"/>
    </row>
    <row r="5" spans="1:13" ht="15.75" x14ac:dyDescent="0.25">
      <c r="A5" s="57"/>
      <c r="B5" s="57"/>
      <c r="C5" s="57"/>
    </row>
    <row r="6" spans="1:13" ht="15.75" x14ac:dyDescent="0.25">
      <c r="A6" s="73" t="s">
        <v>264</v>
      </c>
      <c r="B6" s="57"/>
      <c r="C6" s="57"/>
    </row>
    <row r="7" spans="1:13" s="33" customFormat="1" x14ac:dyDescent="0.2">
      <c r="A7" s="74" t="s">
        <v>324</v>
      </c>
      <c r="B7" s="14"/>
      <c r="C7" s="14"/>
    </row>
    <row r="8" spans="1:13" s="33" customFormat="1" x14ac:dyDescent="0.2">
      <c r="A8" s="74" t="s">
        <v>265</v>
      </c>
      <c r="B8" s="50"/>
      <c r="C8" s="50"/>
    </row>
    <row r="9" spans="1:13" s="33" customFormat="1" x14ac:dyDescent="0.2">
      <c r="A9" s="74"/>
      <c r="B9" s="50"/>
      <c r="C9" s="50"/>
    </row>
    <row r="10" spans="1:13" s="33" customFormat="1" x14ac:dyDescent="0.2">
      <c r="A10" s="50"/>
      <c r="B10" s="50"/>
      <c r="C10" s="50" t="s">
        <v>55</v>
      </c>
    </row>
    <row r="11" spans="1:13" x14ac:dyDescent="0.2">
      <c r="B11" s="50" t="s">
        <v>115</v>
      </c>
      <c r="C11" s="15" t="s">
        <v>56</v>
      </c>
    </row>
    <row r="12" spans="1:13" x14ac:dyDescent="0.2">
      <c r="A12" s="12" t="s">
        <v>14</v>
      </c>
      <c r="B12" s="50" t="s">
        <v>195</v>
      </c>
      <c r="C12" s="50" t="s">
        <v>254</v>
      </c>
      <c r="D12" s="7"/>
      <c r="E12" s="7"/>
      <c r="F12" s="7"/>
      <c r="G12" s="7"/>
      <c r="H12" s="7"/>
      <c r="K12" s="7"/>
      <c r="L12" s="7"/>
      <c r="M12" s="7"/>
    </row>
    <row r="14" spans="1:13" ht="13.5" thickBot="1" x14ac:dyDescent="0.25"/>
    <row r="15" spans="1:13" ht="16.5" thickBot="1" x14ac:dyDescent="0.3">
      <c r="A15" s="17" t="s">
        <v>219</v>
      </c>
      <c r="B15" s="9" t="s">
        <v>232</v>
      </c>
      <c r="C15" s="69">
        <f>'3 Annexes'!C31</f>
        <v>0</v>
      </c>
    </row>
    <row r="16" spans="1:13" ht="15.75" x14ac:dyDescent="0.25">
      <c r="A16" s="17"/>
      <c r="B16" s="10"/>
    </row>
    <row r="18" spans="1:3" ht="15.75" x14ac:dyDescent="0.25">
      <c r="A18" s="17" t="s">
        <v>220</v>
      </c>
      <c r="B18" s="9"/>
      <c r="C18" s="8"/>
    </row>
    <row r="19" spans="1:3" s="52" customFormat="1" ht="15" x14ac:dyDescent="0.2">
      <c r="A19" s="52" t="s">
        <v>222</v>
      </c>
      <c r="B19" s="33" t="s">
        <v>233</v>
      </c>
      <c r="C19" s="68">
        <f>'3 Annexes'!C38</f>
        <v>0</v>
      </c>
    </row>
    <row r="20" spans="1:3" ht="15" x14ac:dyDescent="0.2">
      <c r="A20" s="52" t="s">
        <v>223</v>
      </c>
      <c r="B20" s="33" t="s">
        <v>233</v>
      </c>
      <c r="C20" s="18">
        <f>'3 Annexes'!C48</f>
        <v>0</v>
      </c>
    </row>
    <row r="21" spans="1:3" ht="15" x14ac:dyDescent="0.2">
      <c r="A21" s="52" t="s">
        <v>277</v>
      </c>
      <c r="B21" s="33" t="s">
        <v>233</v>
      </c>
      <c r="C21" s="18">
        <f>'3 Annexes'!C57</f>
        <v>0</v>
      </c>
    </row>
    <row r="22" spans="1:3" ht="15" x14ac:dyDescent="0.2">
      <c r="A22" s="52" t="s">
        <v>296</v>
      </c>
      <c r="B22" s="33" t="s">
        <v>233</v>
      </c>
      <c r="C22" s="18">
        <f>'3 Annexes'!C64</f>
        <v>0</v>
      </c>
    </row>
    <row r="23" spans="1:3" ht="15" x14ac:dyDescent="0.2">
      <c r="A23" s="52" t="s">
        <v>224</v>
      </c>
      <c r="B23" s="33" t="s">
        <v>233</v>
      </c>
      <c r="C23" s="18">
        <f>'3 Annexes'!C78</f>
        <v>0</v>
      </c>
    </row>
    <row r="24" spans="1:3" ht="15" x14ac:dyDescent="0.2">
      <c r="A24" s="52" t="s">
        <v>225</v>
      </c>
      <c r="B24" s="33" t="s">
        <v>233</v>
      </c>
      <c r="C24" s="18">
        <f>'3 Annexes'!C85</f>
        <v>0</v>
      </c>
    </row>
    <row r="25" spans="1:3" ht="15" x14ac:dyDescent="0.2">
      <c r="A25" s="52" t="s">
        <v>297</v>
      </c>
      <c r="B25" s="33" t="s">
        <v>233</v>
      </c>
      <c r="C25" s="18">
        <f>'3 Annexes'!C100</f>
        <v>0</v>
      </c>
    </row>
    <row r="26" spans="1:3" ht="15" x14ac:dyDescent="0.2">
      <c r="A26" s="52" t="s">
        <v>226</v>
      </c>
      <c r="B26" s="33" t="s">
        <v>233</v>
      </c>
      <c r="C26" s="18">
        <f>'3 Annexes'!C107</f>
        <v>0</v>
      </c>
    </row>
    <row r="27" spans="1:3" ht="15" x14ac:dyDescent="0.2">
      <c r="A27" s="52" t="s">
        <v>262</v>
      </c>
      <c r="B27" s="33" t="s">
        <v>233</v>
      </c>
      <c r="C27" s="18">
        <f>'3 Annexes'!C114</f>
        <v>0</v>
      </c>
    </row>
    <row r="28" spans="1:3" ht="15" x14ac:dyDescent="0.2">
      <c r="A28" s="52" t="s">
        <v>263</v>
      </c>
      <c r="B28" s="33" t="s">
        <v>233</v>
      </c>
      <c r="C28" s="1">
        <f>'3 Annexes'!C118</f>
        <v>0</v>
      </c>
    </row>
    <row r="29" spans="1:3" ht="15.75" thickBot="1" x14ac:dyDescent="0.25">
      <c r="A29" s="52" t="s">
        <v>292</v>
      </c>
      <c r="B29" s="33" t="s">
        <v>233</v>
      </c>
      <c r="C29" s="105" t="str">
        <f>'3 Annexes'!C120</f>
        <v>N/A</v>
      </c>
    </row>
    <row r="30" spans="1:3" ht="16.5" thickBot="1" x14ac:dyDescent="0.3">
      <c r="A30" s="53" t="s">
        <v>227</v>
      </c>
      <c r="B30" s="9"/>
      <c r="C30" s="69">
        <f>SUM(C19:C29)</f>
        <v>0</v>
      </c>
    </row>
    <row r="31" spans="1:3" x14ac:dyDescent="0.2">
      <c r="A31" s="33"/>
      <c r="B31" s="33"/>
    </row>
    <row r="32" spans="1:3" ht="13.5" thickBot="1" x14ac:dyDescent="0.25"/>
    <row r="33" spans="1:3" ht="16.5" thickBot="1" x14ac:dyDescent="0.3">
      <c r="A33" s="17" t="s">
        <v>221</v>
      </c>
      <c r="B33" s="9" t="s">
        <v>234</v>
      </c>
      <c r="C33" s="69">
        <f>'3 Annexes'!C144</f>
        <v>0</v>
      </c>
    </row>
    <row r="34" spans="1:3" ht="15.75" x14ac:dyDescent="0.25">
      <c r="A34" s="17"/>
      <c r="B34" s="10"/>
      <c r="C34" s="8"/>
    </row>
    <row r="35" spans="1:3" ht="13.5" thickBot="1" x14ac:dyDescent="0.25"/>
    <row r="36" spans="1:3" ht="16.5" thickBot="1" x14ac:dyDescent="0.3">
      <c r="A36" s="17" t="s">
        <v>215</v>
      </c>
      <c r="B36" s="9" t="s">
        <v>235</v>
      </c>
      <c r="C36" s="69">
        <f>'3 Annexes'!C155</f>
        <v>0</v>
      </c>
    </row>
    <row r="39" spans="1:3" ht="13.5" thickBot="1" x14ac:dyDescent="0.25"/>
    <row r="40" spans="1:3" ht="18.75" thickBot="1" x14ac:dyDescent="0.3">
      <c r="A40" s="39" t="s">
        <v>68</v>
      </c>
      <c r="B40" s="40"/>
      <c r="C40" s="70">
        <f>C36+C33+C30+C15</f>
        <v>0</v>
      </c>
    </row>
    <row r="58" ht="13.5" customHeight="1" x14ac:dyDescent="0.2"/>
    <row r="212" ht="27.75" customHeight="1" x14ac:dyDescent="0.2"/>
  </sheetData>
  <mergeCells count="2">
    <mergeCell ref="A4:C4"/>
    <mergeCell ref="A1:C1"/>
  </mergeCells>
  <pageMargins left="0.70866141732283505" right="0.70866141732283505" top="0.74803149606299202" bottom="0.74803149606299202" header="0.31496062992126" footer="0.31496062992126"/>
  <pageSetup paperSize="9" scale="80" orientation="portrait" r:id="rId1"/>
  <headerFooter>
    <oddHeader>&amp;CBudgétisation des heures dans un mandat de commissaire</oddHeader>
    <oddFooter>&amp;L&amp;A&amp;C&amp;P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55"/>
  <sheetViews>
    <sheetView view="pageLayout" zoomScaleNormal="100" zoomScaleSheetLayoutView="100" workbookViewId="0">
      <selection activeCell="C57" sqref="C57"/>
    </sheetView>
  </sheetViews>
  <sheetFormatPr defaultRowHeight="12.75" x14ac:dyDescent="0.2"/>
  <cols>
    <col min="1" max="1" width="86.85546875" customWidth="1"/>
    <col min="2" max="2" width="11.140625" customWidth="1"/>
    <col min="3" max="3" width="11.140625" bestFit="1" customWidth="1"/>
  </cols>
  <sheetData>
    <row r="1" spans="1:3" ht="15.75" x14ac:dyDescent="0.25">
      <c r="A1" s="135" t="s">
        <v>71</v>
      </c>
      <c r="B1" s="135"/>
      <c r="C1" s="135"/>
    </row>
    <row r="2" spans="1:3" x14ac:dyDescent="0.2">
      <c r="A2" s="55"/>
      <c r="C2" s="50" t="s">
        <v>55</v>
      </c>
    </row>
    <row r="3" spans="1:3" x14ac:dyDescent="0.2">
      <c r="B3" s="50" t="s">
        <v>115</v>
      </c>
      <c r="C3" s="15" t="s">
        <v>56</v>
      </c>
    </row>
    <row r="4" spans="1:3" x14ac:dyDescent="0.2">
      <c r="A4" s="10" t="s">
        <v>237</v>
      </c>
      <c r="B4" s="50" t="s">
        <v>195</v>
      </c>
      <c r="C4" s="50" t="s">
        <v>254</v>
      </c>
    </row>
    <row r="5" spans="1:3" ht="13.5" thickBot="1" x14ac:dyDescent="0.25">
      <c r="B5" s="50"/>
      <c r="C5" s="15"/>
    </row>
    <row r="6" spans="1:3" x14ac:dyDescent="0.2">
      <c r="A6" s="1" t="s">
        <v>118</v>
      </c>
      <c r="B6" s="20" t="s">
        <v>120</v>
      </c>
      <c r="C6" s="94"/>
    </row>
    <row r="7" spans="1:3" ht="25.5" x14ac:dyDescent="0.2">
      <c r="A7" s="6" t="s">
        <v>119</v>
      </c>
      <c r="B7" s="51" t="s">
        <v>217</v>
      </c>
      <c r="C7" s="95"/>
    </row>
    <row r="8" spans="1:3" x14ac:dyDescent="0.2">
      <c r="A8" s="2" t="s">
        <v>72</v>
      </c>
      <c r="B8" s="21" t="s">
        <v>196</v>
      </c>
      <c r="C8" s="95"/>
    </row>
    <row r="9" spans="1:3" x14ac:dyDescent="0.2">
      <c r="A9" s="2" t="s">
        <v>73</v>
      </c>
      <c r="B9" s="21" t="s">
        <v>197</v>
      </c>
      <c r="C9" s="95"/>
    </row>
    <row r="10" spans="1:3" x14ac:dyDescent="0.2">
      <c r="A10" s="2" t="s">
        <v>75</v>
      </c>
      <c r="B10" s="21" t="s">
        <v>198</v>
      </c>
      <c r="C10" s="95"/>
    </row>
    <row r="11" spans="1:3" ht="25.5" x14ac:dyDescent="0.2">
      <c r="A11" s="41" t="s">
        <v>135</v>
      </c>
      <c r="B11" s="21" t="s">
        <v>199</v>
      </c>
      <c r="C11" s="95"/>
    </row>
    <row r="12" spans="1:3" x14ac:dyDescent="0.2">
      <c r="A12" s="2" t="s">
        <v>76</v>
      </c>
      <c r="B12" s="21" t="s">
        <v>200</v>
      </c>
      <c r="C12" s="95"/>
    </row>
    <row r="13" spans="1:3" x14ac:dyDescent="0.2">
      <c r="A13" s="2" t="s">
        <v>77</v>
      </c>
      <c r="B13" s="21" t="s">
        <v>201</v>
      </c>
      <c r="C13" s="95"/>
    </row>
    <row r="14" spans="1:3" x14ac:dyDescent="0.2">
      <c r="A14" s="2" t="s">
        <v>78</v>
      </c>
      <c r="B14" s="21" t="s">
        <v>202</v>
      </c>
      <c r="C14" s="95"/>
    </row>
    <row r="15" spans="1:3" x14ac:dyDescent="0.2">
      <c r="A15" s="6" t="s">
        <v>121</v>
      </c>
      <c r="B15" s="21" t="s">
        <v>203</v>
      </c>
      <c r="C15" s="95"/>
    </row>
    <row r="16" spans="1:3" x14ac:dyDescent="0.2">
      <c r="A16" s="6" t="s">
        <v>216</v>
      </c>
      <c r="B16" s="36" t="s">
        <v>169</v>
      </c>
      <c r="C16" s="95"/>
    </row>
    <row r="17" spans="1:3" x14ac:dyDescent="0.2">
      <c r="A17" s="6" t="s">
        <v>79</v>
      </c>
      <c r="B17" s="36" t="s">
        <v>170</v>
      </c>
      <c r="C17" s="95"/>
    </row>
    <row r="18" spans="1:3" x14ac:dyDescent="0.2">
      <c r="A18" s="6" t="s">
        <v>116</v>
      </c>
      <c r="B18" s="36" t="s">
        <v>171</v>
      </c>
      <c r="C18" s="95"/>
    </row>
    <row r="19" spans="1:3" x14ac:dyDescent="0.2">
      <c r="A19" s="6" t="s">
        <v>117</v>
      </c>
      <c r="B19" s="36"/>
      <c r="C19" s="95"/>
    </row>
    <row r="20" spans="1:3" x14ac:dyDescent="0.2">
      <c r="A20" s="2" t="s">
        <v>125</v>
      </c>
      <c r="B20" s="21" t="s">
        <v>172</v>
      </c>
      <c r="C20" s="95"/>
    </row>
    <row r="21" spans="1:3" x14ac:dyDescent="0.2">
      <c r="A21" s="2" t="s">
        <v>126</v>
      </c>
      <c r="B21" s="21" t="s">
        <v>173</v>
      </c>
      <c r="C21" s="95"/>
    </row>
    <row r="22" spans="1:3" x14ac:dyDescent="0.2">
      <c r="A22" s="2" t="s">
        <v>127</v>
      </c>
      <c r="B22" s="21" t="s">
        <v>174</v>
      </c>
      <c r="C22" s="95"/>
    </row>
    <row r="23" spans="1:3" x14ac:dyDescent="0.2">
      <c r="A23" s="2" t="s">
        <v>128</v>
      </c>
      <c r="B23" s="21" t="s">
        <v>175</v>
      </c>
      <c r="C23" s="95"/>
    </row>
    <row r="24" spans="1:3" x14ac:dyDescent="0.2">
      <c r="A24" s="2" t="s">
        <v>129</v>
      </c>
      <c r="B24" s="21" t="s">
        <v>176</v>
      </c>
      <c r="C24" s="95"/>
    </row>
    <row r="25" spans="1:3" x14ac:dyDescent="0.2">
      <c r="A25" s="2" t="s">
        <v>130</v>
      </c>
      <c r="B25" s="21" t="s">
        <v>177</v>
      </c>
      <c r="C25" s="95"/>
    </row>
    <row r="26" spans="1:3" x14ac:dyDescent="0.2">
      <c r="A26" s="2" t="s">
        <v>131</v>
      </c>
      <c r="B26" s="21" t="s">
        <v>178</v>
      </c>
      <c r="C26" s="95"/>
    </row>
    <row r="27" spans="1:3" x14ac:dyDescent="0.2">
      <c r="A27" s="2" t="s">
        <v>293</v>
      </c>
      <c r="B27" s="21" t="s">
        <v>179</v>
      </c>
      <c r="C27" s="95"/>
    </row>
    <row r="28" spans="1:3" x14ac:dyDescent="0.2">
      <c r="A28" s="2" t="s">
        <v>132</v>
      </c>
      <c r="B28" s="21" t="s">
        <v>180</v>
      </c>
      <c r="C28" s="95"/>
    </row>
    <row r="29" spans="1:3" x14ac:dyDescent="0.2">
      <c r="A29" s="2" t="s">
        <v>133</v>
      </c>
      <c r="B29" s="21" t="s">
        <v>181</v>
      </c>
      <c r="C29" s="95"/>
    </row>
    <row r="30" spans="1:3" ht="13.5" thickBot="1" x14ac:dyDescent="0.25">
      <c r="A30" s="2" t="s">
        <v>151</v>
      </c>
      <c r="B30" s="21" t="s">
        <v>182</v>
      </c>
      <c r="C30" s="96"/>
    </row>
    <row r="31" spans="1:3" ht="16.5" thickBot="1" x14ac:dyDescent="0.3">
      <c r="A31" s="54" t="s">
        <v>228</v>
      </c>
      <c r="B31" s="26"/>
      <c r="C31" s="58">
        <f>SUM(C6:C30)</f>
        <v>0</v>
      </c>
    </row>
    <row r="33" spans="1:3" ht="15.75" x14ac:dyDescent="0.25">
      <c r="A33" s="135" t="s">
        <v>229</v>
      </c>
      <c r="B33" s="135"/>
      <c r="C33" s="135"/>
    </row>
    <row r="34" spans="1:3" x14ac:dyDescent="0.2">
      <c r="C34" s="50" t="s">
        <v>55</v>
      </c>
    </row>
    <row r="35" spans="1:3" x14ac:dyDescent="0.2">
      <c r="B35" s="50" t="s">
        <v>115</v>
      </c>
      <c r="C35" s="15" t="s">
        <v>56</v>
      </c>
    </row>
    <row r="36" spans="1:3" x14ac:dyDescent="0.2">
      <c r="A36" s="10" t="s">
        <v>238</v>
      </c>
      <c r="B36" s="50" t="s">
        <v>195</v>
      </c>
      <c r="C36" s="50" t="s">
        <v>254</v>
      </c>
    </row>
    <row r="37" spans="1:3" ht="13.5" thickBot="1" x14ac:dyDescent="0.25"/>
    <row r="38" spans="1:3" ht="13.5" thickBot="1" x14ac:dyDescent="0.25">
      <c r="A38" s="43" t="s">
        <v>138</v>
      </c>
      <c r="B38" s="66" t="s">
        <v>259</v>
      </c>
      <c r="C38" s="65">
        <f>SUM(C39:C46)</f>
        <v>0</v>
      </c>
    </row>
    <row r="39" spans="1:3" x14ac:dyDescent="0.2">
      <c r="A39" s="2" t="s">
        <v>251</v>
      </c>
      <c r="B39" s="109" t="str">
        <f>IF('1 Information de base'!F95='1 Information de base'!B$130,"N/A","B 1")</f>
        <v>B 1</v>
      </c>
      <c r="C39" s="97" t="str">
        <f>IF('1 Information de base'!F95='1 Information de base'!B$130,"xxxxxxxxxxx"," ")</f>
        <v xml:space="preserve"> </v>
      </c>
    </row>
    <row r="40" spans="1:3" x14ac:dyDescent="0.2">
      <c r="A40" s="2" t="s">
        <v>236</v>
      </c>
      <c r="B40" s="21" t="s">
        <v>183</v>
      </c>
      <c r="C40" s="95"/>
    </row>
    <row r="41" spans="1:3" x14ac:dyDescent="0.2">
      <c r="A41" s="2" t="s">
        <v>252</v>
      </c>
      <c r="B41" s="21" t="s">
        <v>183</v>
      </c>
      <c r="C41" s="95"/>
    </row>
    <row r="42" spans="1:3" x14ac:dyDescent="0.2">
      <c r="A42" s="2" t="s">
        <v>94</v>
      </c>
      <c r="B42" s="21" t="s">
        <v>183</v>
      </c>
      <c r="C42" s="95"/>
    </row>
    <row r="43" spans="1:3" x14ac:dyDescent="0.2">
      <c r="A43" s="2" t="s">
        <v>95</v>
      </c>
      <c r="B43" s="21" t="s">
        <v>183</v>
      </c>
      <c r="C43" s="95"/>
    </row>
    <row r="44" spans="1:3" x14ac:dyDescent="0.2">
      <c r="A44" s="2" t="s">
        <v>96</v>
      </c>
      <c r="B44" s="21" t="s">
        <v>183</v>
      </c>
      <c r="C44" s="95"/>
    </row>
    <row r="45" spans="1:3" x14ac:dyDescent="0.2">
      <c r="A45" s="2" t="s">
        <v>97</v>
      </c>
      <c r="B45" s="21" t="s">
        <v>183</v>
      </c>
      <c r="C45" s="115"/>
    </row>
    <row r="46" spans="1:3" ht="13.5" thickBot="1" x14ac:dyDescent="0.25">
      <c r="A46" s="123" t="s">
        <v>337</v>
      </c>
      <c r="B46" s="122" t="s">
        <v>183</v>
      </c>
      <c r="C46" s="116"/>
    </row>
    <row r="47" spans="1:3" ht="13.5" thickBot="1" x14ac:dyDescent="0.25">
      <c r="A47" s="8"/>
      <c r="B47" s="8"/>
      <c r="C47" s="8"/>
    </row>
    <row r="48" spans="1:3" ht="13.5" thickBot="1" x14ac:dyDescent="0.25">
      <c r="A48" s="44" t="s">
        <v>141</v>
      </c>
      <c r="B48" s="66" t="s">
        <v>259</v>
      </c>
      <c r="C48" s="58">
        <f>SUM(C49:C55)</f>
        <v>0</v>
      </c>
    </row>
    <row r="49" spans="1:3" x14ac:dyDescent="0.2">
      <c r="A49" s="2" t="s">
        <v>251</v>
      </c>
      <c r="B49" s="109" t="str">
        <f>IF('1 Information de base'!F96='1 Information de base'!B$130,"N/A","B 2")</f>
        <v>B 2</v>
      </c>
      <c r="C49" s="97" t="str">
        <f>IF('1 Information de base'!F96='1 Information de base'!B$130,"xxxxxxxxxxx"," ")</f>
        <v xml:space="preserve"> </v>
      </c>
    </row>
    <row r="50" spans="1:3" x14ac:dyDescent="0.2">
      <c r="A50" s="2" t="s">
        <v>236</v>
      </c>
      <c r="B50" s="21" t="s">
        <v>184</v>
      </c>
      <c r="C50" s="95"/>
    </row>
    <row r="51" spans="1:3" x14ac:dyDescent="0.2">
      <c r="A51" s="2" t="s">
        <v>252</v>
      </c>
      <c r="B51" s="21" t="s">
        <v>184</v>
      </c>
      <c r="C51" s="95"/>
    </row>
    <row r="52" spans="1:3" x14ac:dyDescent="0.2">
      <c r="A52" s="2" t="s">
        <v>139</v>
      </c>
      <c r="B52" s="21" t="s">
        <v>184</v>
      </c>
      <c r="C52" s="95"/>
    </row>
    <row r="53" spans="1:3" x14ac:dyDescent="0.2">
      <c r="A53" s="6" t="s">
        <v>91</v>
      </c>
      <c r="B53" s="21" t="s">
        <v>184</v>
      </c>
      <c r="C53" s="95"/>
    </row>
    <row r="54" spans="1:3" x14ac:dyDescent="0.2">
      <c r="A54" s="117" t="s">
        <v>93</v>
      </c>
      <c r="B54" s="8" t="s">
        <v>184</v>
      </c>
      <c r="C54" s="115"/>
    </row>
    <row r="55" spans="1:3" ht="13.5" thickBot="1" x14ac:dyDescent="0.25">
      <c r="A55" s="205" t="s">
        <v>345</v>
      </c>
      <c r="B55" s="206" t="s">
        <v>184</v>
      </c>
      <c r="C55" s="96"/>
    </row>
    <row r="56" spans="1:3" ht="13.5" thickBot="1" x14ac:dyDescent="0.25">
      <c r="A56" s="42"/>
      <c r="B56" s="118"/>
      <c r="C56" s="8"/>
    </row>
    <row r="57" spans="1:3" ht="13.5" thickBot="1" x14ac:dyDescent="0.25">
      <c r="A57" s="44" t="s">
        <v>150</v>
      </c>
      <c r="B57" s="66" t="s">
        <v>259</v>
      </c>
      <c r="C57" s="58">
        <f>SUM(C58:C62)</f>
        <v>0</v>
      </c>
    </row>
    <row r="58" spans="1:3" x14ac:dyDescent="0.2">
      <c r="A58" s="21" t="s">
        <v>251</v>
      </c>
      <c r="B58" s="20" t="s">
        <v>185</v>
      </c>
      <c r="C58" s="94" t="str">
        <f>IF('1 Information de base'!F97='1 Information de base'!B$130,"xxxxxxxxxxx"," ")</f>
        <v xml:space="preserve"> </v>
      </c>
    </row>
    <row r="59" spans="1:3" x14ac:dyDescent="0.2">
      <c r="A59" s="21" t="s">
        <v>236</v>
      </c>
      <c r="B59" s="21" t="s">
        <v>185</v>
      </c>
      <c r="C59" s="95"/>
    </row>
    <row r="60" spans="1:3" x14ac:dyDescent="0.2">
      <c r="A60" s="21" t="s">
        <v>252</v>
      </c>
      <c r="B60" s="21" t="s">
        <v>185</v>
      </c>
      <c r="C60" s="95"/>
    </row>
    <row r="61" spans="1:3" x14ac:dyDescent="0.2">
      <c r="A61" s="111" t="s">
        <v>89</v>
      </c>
      <c r="B61" s="21" t="s">
        <v>185</v>
      </c>
      <c r="C61" s="95"/>
    </row>
    <row r="62" spans="1:3" ht="13.5" thickBot="1" x14ac:dyDescent="0.25">
      <c r="A62" s="112" t="s">
        <v>92</v>
      </c>
      <c r="B62" s="23" t="s">
        <v>185</v>
      </c>
      <c r="C62" s="96"/>
    </row>
    <row r="63" spans="1:3" ht="13.5" thickBot="1" x14ac:dyDescent="0.25">
      <c r="A63" s="8"/>
      <c r="B63" s="8"/>
      <c r="C63" s="8"/>
    </row>
    <row r="64" spans="1:3" ht="13.5" thickBot="1" x14ac:dyDescent="0.25">
      <c r="A64" s="43" t="s">
        <v>295</v>
      </c>
      <c r="B64" s="108" t="s">
        <v>259</v>
      </c>
      <c r="C64" s="65">
        <f>SUM(C65:C76)</f>
        <v>0</v>
      </c>
    </row>
    <row r="65" spans="1:3" x14ac:dyDescent="0.2">
      <c r="A65" s="21" t="s">
        <v>251</v>
      </c>
      <c r="B65" s="109" t="str">
        <f>IF('1 Information de base'!F98='1 Information de base'!B$130,"N/A","B 4")</f>
        <v>B 4</v>
      </c>
      <c r="C65" s="97" t="str">
        <f>IF('1 Information de base'!F98='1 Information de base'!B$130,"xxxxxxxxxxx"," ")</f>
        <v xml:space="preserve"> </v>
      </c>
    </row>
    <row r="66" spans="1:3" x14ac:dyDescent="0.2">
      <c r="A66" s="2" t="s">
        <v>236</v>
      </c>
      <c r="B66" t="s">
        <v>186</v>
      </c>
      <c r="C66" s="95"/>
    </row>
    <row r="67" spans="1:3" x14ac:dyDescent="0.2">
      <c r="A67" s="2" t="s">
        <v>252</v>
      </c>
      <c r="B67" t="s">
        <v>186</v>
      </c>
      <c r="C67" s="95"/>
    </row>
    <row r="68" spans="1:3" x14ac:dyDescent="0.2">
      <c r="A68" s="2" t="s">
        <v>98</v>
      </c>
      <c r="B68" t="s">
        <v>186</v>
      </c>
      <c r="C68" s="95"/>
    </row>
    <row r="69" spans="1:3" x14ac:dyDescent="0.2">
      <c r="A69" s="2" t="s">
        <v>99</v>
      </c>
      <c r="B69" t="s">
        <v>186</v>
      </c>
      <c r="C69" s="95"/>
    </row>
    <row r="70" spans="1:3" x14ac:dyDescent="0.2">
      <c r="A70" s="2" t="s">
        <v>100</v>
      </c>
      <c r="B70" t="s">
        <v>186</v>
      </c>
      <c r="C70" s="95"/>
    </row>
    <row r="71" spans="1:3" x14ac:dyDescent="0.2">
      <c r="A71" s="2" t="s">
        <v>102</v>
      </c>
      <c r="B71" t="s">
        <v>186</v>
      </c>
      <c r="C71" s="95"/>
    </row>
    <row r="72" spans="1:3" x14ac:dyDescent="0.2">
      <c r="A72" s="2" t="s">
        <v>101</v>
      </c>
      <c r="B72" t="s">
        <v>186</v>
      </c>
      <c r="C72" s="95"/>
    </row>
    <row r="73" spans="1:3" x14ac:dyDescent="0.2">
      <c r="A73" s="2" t="s">
        <v>338</v>
      </c>
      <c r="B73" t="s">
        <v>186</v>
      </c>
      <c r="C73" s="95"/>
    </row>
    <row r="74" spans="1:3" x14ac:dyDescent="0.2">
      <c r="A74" s="2" t="s">
        <v>340</v>
      </c>
      <c r="B74" t="s">
        <v>186</v>
      </c>
      <c r="C74" s="115"/>
    </row>
    <row r="75" spans="1:3" x14ac:dyDescent="0.2">
      <c r="A75" s="2" t="s">
        <v>339</v>
      </c>
      <c r="B75" s="121" t="s">
        <v>186</v>
      </c>
      <c r="C75" s="119"/>
    </row>
    <row r="76" spans="1:3" ht="13.5" thickBot="1" x14ac:dyDescent="0.25">
      <c r="A76" s="3" t="s">
        <v>341</v>
      </c>
      <c r="B76" s="120" t="s">
        <v>186</v>
      </c>
      <c r="C76" s="96"/>
    </row>
    <row r="77" spans="1:3" ht="13.5" thickBot="1" x14ac:dyDescent="0.25">
      <c r="A77" s="8"/>
      <c r="B77" s="8"/>
      <c r="C77" s="4"/>
    </row>
    <row r="78" spans="1:3" ht="13.5" thickBot="1" x14ac:dyDescent="0.25">
      <c r="A78" s="43" t="s">
        <v>140</v>
      </c>
      <c r="B78" s="66" t="s">
        <v>259</v>
      </c>
      <c r="C78" s="65">
        <f>SUM(C79:C83)</f>
        <v>0</v>
      </c>
    </row>
    <row r="79" spans="1:3" x14ac:dyDescent="0.2">
      <c r="A79" s="2" t="s">
        <v>251</v>
      </c>
      <c r="B79" s="21" t="s">
        <v>187</v>
      </c>
      <c r="C79" s="97" t="str">
        <f>IF('1 Information de base'!F99='1 Information de base'!B$130,"xxxxxxxxxxx"," ")</f>
        <v xml:space="preserve"> </v>
      </c>
    </row>
    <row r="80" spans="1:3" x14ac:dyDescent="0.2">
      <c r="A80" s="2" t="s">
        <v>236</v>
      </c>
      <c r="B80" s="21" t="s">
        <v>187</v>
      </c>
      <c r="C80" s="95"/>
    </row>
    <row r="81" spans="1:3" x14ac:dyDescent="0.2">
      <c r="A81" s="2" t="s">
        <v>252</v>
      </c>
      <c r="B81" s="21" t="s">
        <v>187</v>
      </c>
      <c r="C81" s="95"/>
    </row>
    <row r="82" spans="1:3" x14ac:dyDescent="0.2">
      <c r="A82" s="2" t="s">
        <v>90</v>
      </c>
      <c r="B82" s="21" t="s">
        <v>187</v>
      </c>
      <c r="C82" s="95"/>
    </row>
    <row r="83" spans="1:3" ht="13.5" thickBot="1" x14ac:dyDescent="0.25">
      <c r="A83" s="13" t="s">
        <v>282</v>
      </c>
      <c r="B83" s="23" t="s">
        <v>187</v>
      </c>
      <c r="C83" s="96"/>
    </row>
    <row r="84" spans="1:3" ht="13.5" thickBot="1" x14ac:dyDescent="0.25">
      <c r="A84" s="4"/>
      <c r="B84" s="8"/>
      <c r="C84" s="4"/>
    </row>
    <row r="85" spans="1:3" ht="13.5" thickBot="1" x14ac:dyDescent="0.25">
      <c r="A85" s="44" t="s">
        <v>143</v>
      </c>
      <c r="B85" s="66" t="s">
        <v>259</v>
      </c>
      <c r="C85" s="67">
        <f>SUM(C86:C93)</f>
        <v>0</v>
      </c>
    </row>
    <row r="86" spans="1:3" x14ac:dyDescent="0.2">
      <c r="A86" s="2" t="s">
        <v>251</v>
      </c>
      <c r="B86" s="21" t="s">
        <v>188</v>
      </c>
      <c r="C86" s="110" t="str">
        <f>IF('1 Information de base'!F100='1 Information de base'!B$130,"xxxxxxxxxxx"," ")</f>
        <v xml:space="preserve"> </v>
      </c>
    </row>
    <row r="87" spans="1:3" x14ac:dyDescent="0.2">
      <c r="A87" s="2" t="s">
        <v>236</v>
      </c>
      <c r="B87" s="21" t="s">
        <v>188</v>
      </c>
      <c r="C87" s="95"/>
    </row>
    <row r="88" spans="1:3" x14ac:dyDescent="0.2">
      <c r="A88" s="2" t="s">
        <v>252</v>
      </c>
      <c r="B88" s="21" t="s">
        <v>188</v>
      </c>
      <c r="C88" s="95"/>
    </row>
    <row r="89" spans="1:3" x14ac:dyDescent="0.2">
      <c r="A89" s="6" t="s">
        <v>144</v>
      </c>
      <c r="B89" s="21" t="s">
        <v>188</v>
      </c>
      <c r="C89" s="95"/>
    </row>
    <row r="90" spans="1:3" x14ac:dyDescent="0.2">
      <c r="A90" s="2" t="s">
        <v>145</v>
      </c>
      <c r="B90" s="21" t="s">
        <v>188</v>
      </c>
      <c r="C90" s="95"/>
    </row>
    <row r="91" spans="1:3" x14ac:dyDescent="0.2">
      <c r="A91" s="2" t="s">
        <v>294</v>
      </c>
      <c r="B91" s="21" t="s">
        <v>188</v>
      </c>
      <c r="C91" s="95"/>
    </row>
    <row r="92" spans="1:3" x14ac:dyDescent="0.2">
      <c r="A92" s="2" t="s">
        <v>146</v>
      </c>
      <c r="B92" s="21" t="s">
        <v>188</v>
      </c>
      <c r="C92" s="95"/>
    </row>
    <row r="93" spans="1:3" ht="13.5" thickBot="1" x14ac:dyDescent="0.25">
      <c r="A93" s="3" t="s">
        <v>149</v>
      </c>
      <c r="B93" s="23" t="s">
        <v>188</v>
      </c>
      <c r="C93" s="96"/>
    </row>
    <row r="94" spans="1:3" x14ac:dyDescent="0.2">
      <c r="A94" s="8"/>
      <c r="B94" s="8"/>
      <c r="C94" s="4"/>
    </row>
    <row r="95" spans="1:3" ht="15.75" x14ac:dyDescent="0.25">
      <c r="A95" s="135" t="s">
        <v>229</v>
      </c>
      <c r="B95" s="135"/>
      <c r="C95" s="135"/>
    </row>
    <row r="96" spans="1:3" x14ac:dyDescent="0.2">
      <c r="C96" s="50" t="s">
        <v>55</v>
      </c>
    </row>
    <row r="97" spans="1:3" x14ac:dyDescent="0.2">
      <c r="B97" s="50" t="s">
        <v>115</v>
      </c>
      <c r="C97" s="15" t="s">
        <v>56</v>
      </c>
    </row>
    <row r="98" spans="1:3" x14ac:dyDescent="0.2">
      <c r="A98" s="10" t="s">
        <v>239</v>
      </c>
      <c r="B98" s="50" t="s">
        <v>195</v>
      </c>
      <c r="C98" s="50" t="s">
        <v>254</v>
      </c>
    </row>
    <row r="99" spans="1:3" ht="13.5" thickBot="1" x14ac:dyDescent="0.25">
      <c r="A99" s="8"/>
      <c r="B99" s="8"/>
      <c r="C99" s="4"/>
    </row>
    <row r="100" spans="1:3" ht="13.5" thickBot="1" x14ac:dyDescent="0.25">
      <c r="A100" s="43" t="s">
        <v>299</v>
      </c>
      <c r="B100" s="66" t="s">
        <v>259</v>
      </c>
      <c r="C100" s="64">
        <f>SUM(C101:C105)</f>
        <v>0</v>
      </c>
    </row>
    <row r="101" spans="1:3" x14ac:dyDescent="0.2">
      <c r="A101" s="2" t="s">
        <v>251</v>
      </c>
      <c r="B101" s="107" t="str">
        <f>IF('1 Information de base'!F101='1 Information de base'!B$130,"N/A","B 7")</f>
        <v>B 7</v>
      </c>
      <c r="C101" s="97" t="str">
        <f>IF('1 Information de base'!F101='1 Information de base'!B$130,"xxxxxxxxxxx"," ")</f>
        <v xml:space="preserve"> </v>
      </c>
    </row>
    <row r="102" spans="1:3" x14ac:dyDescent="0.2">
      <c r="A102" s="2" t="s">
        <v>236</v>
      </c>
      <c r="B102" s="21" t="s">
        <v>189</v>
      </c>
      <c r="C102" s="95"/>
    </row>
    <row r="103" spans="1:3" x14ac:dyDescent="0.2">
      <c r="A103" s="2" t="s">
        <v>252</v>
      </c>
      <c r="B103" s="21" t="s">
        <v>189</v>
      </c>
      <c r="C103" s="95"/>
    </row>
    <row r="104" spans="1:3" x14ac:dyDescent="0.2">
      <c r="A104" s="2" t="s">
        <v>147</v>
      </c>
      <c r="B104" s="21" t="s">
        <v>189</v>
      </c>
      <c r="C104" s="95"/>
    </row>
    <row r="105" spans="1:3" ht="13.5" thickBot="1" x14ac:dyDescent="0.25">
      <c r="A105" s="3" t="s">
        <v>148</v>
      </c>
      <c r="B105" s="23" t="s">
        <v>189</v>
      </c>
      <c r="C105" s="98"/>
    </row>
    <row r="106" spans="1:3" ht="13.5" thickBot="1" x14ac:dyDescent="0.25">
      <c r="A106" s="8"/>
      <c r="B106" s="8"/>
      <c r="C106" s="4"/>
    </row>
    <row r="107" spans="1:3" ht="13.5" thickBot="1" x14ac:dyDescent="0.25">
      <c r="A107" s="43" t="s">
        <v>142</v>
      </c>
      <c r="B107" s="66" t="s">
        <v>259</v>
      </c>
      <c r="C107" s="64">
        <f>SUM(C108:C112)</f>
        <v>0</v>
      </c>
    </row>
    <row r="108" spans="1:3" x14ac:dyDescent="0.2">
      <c r="A108" s="2" t="s">
        <v>251</v>
      </c>
      <c r="B108" s="107" t="str">
        <f>IF('1 Information de base'!F102='1 Information de base'!B$130,"N/A","B 8")</f>
        <v>B 8</v>
      </c>
      <c r="C108" s="97" t="str">
        <f>IF('1 Information de base'!F102='1 Information de base'!B$130,"xxxxxxxxxxx"," ")</f>
        <v xml:space="preserve"> </v>
      </c>
    </row>
    <row r="109" spans="1:3" x14ac:dyDescent="0.2">
      <c r="A109" s="2" t="s">
        <v>236</v>
      </c>
      <c r="B109" s="21" t="s">
        <v>190</v>
      </c>
      <c r="C109" s="95"/>
    </row>
    <row r="110" spans="1:3" x14ac:dyDescent="0.2">
      <c r="A110" s="2" t="s">
        <v>252</v>
      </c>
      <c r="B110" s="21" t="s">
        <v>190</v>
      </c>
      <c r="C110" s="95"/>
    </row>
    <row r="111" spans="1:3" x14ac:dyDescent="0.2">
      <c r="A111" s="6" t="s">
        <v>103</v>
      </c>
      <c r="B111" s="21" t="s">
        <v>190</v>
      </c>
      <c r="C111" s="95"/>
    </row>
    <row r="112" spans="1:3" ht="13.5" thickBot="1" x14ac:dyDescent="0.25">
      <c r="A112" s="3" t="s">
        <v>104</v>
      </c>
      <c r="B112" s="23" t="s">
        <v>190</v>
      </c>
      <c r="C112" s="96"/>
    </row>
    <row r="113" spans="1:3" ht="13.5" thickBot="1" x14ac:dyDescent="0.25">
      <c r="A113" s="8"/>
      <c r="B113" s="8"/>
      <c r="C113" s="8"/>
    </row>
    <row r="114" spans="1:3" ht="13.5" thickBot="1" x14ac:dyDescent="0.25">
      <c r="A114" s="43" t="s">
        <v>253</v>
      </c>
      <c r="B114" s="66" t="s">
        <v>259</v>
      </c>
      <c r="C114" s="19">
        <f>SUM(C115:C116)</f>
        <v>0</v>
      </c>
    </row>
    <row r="115" spans="1:3" x14ac:dyDescent="0.2">
      <c r="A115" s="6" t="s">
        <v>152</v>
      </c>
      <c r="B115" s="36"/>
      <c r="C115" s="94"/>
    </row>
    <row r="116" spans="1:3" ht="13.5" thickBot="1" x14ac:dyDescent="0.25">
      <c r="A116" s="13" t="s">
        <v>153</v>
      </c>
      <c r="B116" s="207"/>
      <c r="C116" s="96"/>
    </row>
    <row r="117" spans="1:3" ht="13.5" thickBot="1" x14ac:dyDescent="0.25">
      <c r="B117" s="8"/>
      <c r="C117" s="8"/>
    </row>
    <row r="118" spans="1:3" ht="13.5" thickBot="1" x14ac:dyDescent="0.25">
      <c r="A118" s="103" t="s">
        <v>80</v>
      </c>
      <c r="B118" s="38" t="s">
        <v>191</v>
      </c>
      <c r="C118" s="99"/>
    </row>
    <row r="119" spans="1:3" ht="13.5" thickBot="1" x14ac:dyDescent="0.25">
      <c r="B119" s="8"/>
      <c r="C119" s="8"/>
    </row>
    <row r="120" spans="1:3" ht="13.5" thickBot="1" x14ac:dyDescent="0.25">
      <c r="A120" s="43" t="s">
        <v>287</v>
      </c>
      <c r="B120" s="66" t="s">
        <v>259</v>
      </c>
      <c r="C120" s="106" t="str">
        <f>IF('1 Information de base'!F20&gt;0,SUM(C121:C124),"N/A")</f>
        <v>N/A</v>
      </c>
    </row>
    <row r="121" spans="1:3" x14ac:dyDescent="0.2">
      <c r="A121" s="6" t="s">
        <v>288</v>
      </c>
      <c r="B121" s="36"/>
      <c r="C121" s="94"/>
    </row>
    <row r="122" spans="1:3" x14ac:dyDescent="0.2">
      <c r="A122" s="6" t="s">
        <v>289</v>
      </c>
      <c r="B122" s="36"/>
      <c r="C122" s="97"/>
    </row>
    <row r="123" spans="1:3" x14ac:dyDescent="0.2">
      <c r="A123" s="6" t="s">
        <v>290</v>
      </c>
      <c r="B123" s="36"/>
      <c r="C123" s="95"/>
    </row>
    <row r="124" spans="1:3" ht="13.5" thickBot="1" x14ac:dyDescent="0.25">
      <c r="A124" s="3" t="s">
        <v>291</v>
      </c>
      <c r="B124" s="23"/>
      <c r="C124" s="96"/>
    </row>
    <row r="126" spans="1:3" ht="13.5" thickBot="1" x14ac:dyDescent="0.25">
      <c r="A126" s="10" t="s">
        <v>240</v>
      </c>
      <c r="B126" s="10"/>
    </row>
    <row r="127" spans="1:3" x14ac:dyDescent="0.2">
      <c r="A127" s="5" t="s">
        <v>137</v>
      </c>
      <c r="B127" s="35"/>
      <c r="C127" s="94"/>
    </row>
    <row r="128" spans="1:3" x14ac:dyDescent="0.2">
      <c r="A128" s="6" t="s">
        <v>134</v>
      </c>
      <c r="B128" s="36" t="s">
        <v>120</v>
      </c>
      <c r="C128" s="95"/>
    </row>
    <row r="129" spans="1:3" x14ac:dyDescent="0.2">
      <c r="A129" s="2" t="s">
        <v>81</v>
      </c>
      <c r="B129" s="21" t="s">
        <v>231</v>
      </c>
      <c r="C129" s="95"/>
    </row>
    <row r="130" spans="1:3" x14ac:dyDescent="0.2">
      <c r="A130" s="6" t="s">
        <v>105</v>
      </c>
      <c r="B130" s="36" t="s">
        <v>122</v>
      </c>
      <c r="C130" s="95"/>
    </row>
    <row r="131" spans="1:3" ht="25.5" customHeight="1" x14ac:dyDescent="0.2">
      <c r="A131" s="6" t="s">
        <v>106</v>
      </c>
      <c r="B131" s="37" t="s">
        <v>123</v>
      </c>
      <c r="C131" s="95"/>
    </row>
    <row r="132" spans="1:3" ht="13.5" customHeight="1" x14ac:dyDescent="0.2">
      <c r="A132" s="6" t="s">
        <v>304</v>
      </c>
      <c r="B132" s="37"/>
      <c r="C132" s="95"/>
    </row>
    <row r="133" spans="1:3" x14ac:dyDescent="0.2">
      <c r="A133" s="2" t="s">
        <v>82</v>
      </c>
      <c r="B133" s="21" t="s">
        <v>204</v>
      </c>
      <c r="C133" s="95" t="str">
        <f>IF('1 Information de base'!F19&gt;0,"","xxxxxxxxxxx")</f>
        <v>xxxxxxxxxxx</v>
      </c>
    </row>
    <row r="134" spans="1:3" x14ac:dyDescent="0.2">
      <c r="A134" s="2" t="s">
        <v>83</v>
      </c>
      <c r="B134" s="21" t="s">
        <v>205</v>
      </c>
      <c r="C134" s="95"/>
    </row>
    <row r="135" spans="1:3" x14ac:dyDescent="0.2">
      <c r="A135" s="2" t="s">
        <v>84</v>
      </c>
      <c r="B135" s="21" t="s">
        <v>206</v>
      </c>
      <c r="C135" s="95"/>
    </row>
    <row r="136" spans="1:3" x14ac:dyDescent="0.2">
      <c r="A136" s="2" t="s">
        <v>85</v>
      </c>
      <c r="B136" s="21" t="s">
        <v>207</v>
      </c>
      <c r="C136" s="95"/>
    </row>
    <row r="137" spans="1:3" x14ac:dyDescent="0.2">
      <c r="A137" s="2" t="s">
        <v>86</v>
      </c>
      <c r="B137" s="21" t="s">
        <v>208</v>
      </c>
      <c r="C137" s="95"/>
    </row>
    <row r="138" spans="1:3" x14ac:dyDescent="0.2">
      <c r="A138" s="2" t="s">
        <v>309</v>
      </c>
      <c r="B138" s="21" t="s">
        <v>209</v>
      </c>
      <c r="C138" s="95"/>
    </row>
    <row r="139" spans="1:3" x14ac:dyDescent="0.2">
      <c r="A139" s="2" t="s">
        <v>87</v>
      </c>
      <c r="B139" s="21" t="s">
        <v>210</v>
      </c>
      <c r="C139" s="95"/>
    </row>
    <row r="140" spans="1:3" x14ac:dyDescent="0.2">
      <c r="A140" s="2" t="s">
        <v>283</v>
      </c>
      <c r="B140" s="21" t="s">
        <v>211</v>
      </c>
      <c r="C140" s="95"/>
    </row>
    <row r="141" spans="1:3" x14ac:dyDescent="0.2">
      <c r="A141" s="2" t="s">
        <v>308</v>
      </c>
      <c r="B141" s="21" t="s">
        <v>212</v>
      </c>
      <c r="C141" s="95"/>
    </row>
    <row r="142" spans="1:3" x14ac:dyDescent="0.2">
      <c r="A142" s="2" t="s">
        <v>88</v>
      </c>
      <c r="B142" s="21" t="s">
        <v>213</v>
      </c>
      <c r="C142" s="95"/>
    </row>
    <row r="143" spans="1:3" ht="26.25" thickBot="1" x14ac:dyDescent="0.25">
      <c r="A143" s="56" t="s">
        <v>284</v>
      </c>
      <c r="B143" s="23" t="s">
        <v>214</v>
      </c>
      <c r="C143" s="96"/>
    </row>
    <row r="144" spans="1:3" ht="16.5" thickBot="1" x14ac:dyDescent="0.3">
      <c r="A144" s="54" t="s">
        <v>260</v>
      </c>
      <c r="B144" s="26"/>
      <c r="C144" s="71">
        <f>SUM(C127:C143)</f>
        <v>0</v>
      </c>
    </row>
    <row r="145" spans="1:3" x14ac:dyDescent="0.2">
      <c r="A145" s="8"/>
      <c r="B145" s="8"/>
      <c r="C145" s="8"/>
    </row>
    <row r="146" spans="1:3" x14ac:dyDescent="0.2">
      <c r="A146" s="10" t="s">
        <v>241</v>
      </c>
    </row>
    <row r="147" spans="1:3" x14ac:dyDescent="0.2">
      <c r="A147" s="1" t="s">
        <v>136</v>
      </c>
      <c r="B147" s="20" t="s">
        <v>192</v>
      </c>
      <c r="C147" s="82"/>
    </row>
    <row r="148" spans="1:3" x14ac:dyDescent="0.2">
      <c r="A148" s="2" t="s">
        <v>168</v>
      </c>
      <c r="B148" s="21" t="s">
        <v>193</v>
      </c>
      <c r="C148" s="82"/>
    </row>
    <row r="149" spans="1:3" x14ac:dyDescent="0.2">
      <c r="A149" s="2" t="s">
        <v>166</v>
      </c>
      <c r="B149" s="21" t="s">
        <v>194</v>
      </c>
      <c r="C149" s="102" t="str">
        <f>IF('1 Information de base'!F18&gt;0,"","N/A")</f>
        <v>N/A</v>
      </c>
    </row>
    <row r="150" spans="1:3" x14ac:dyDescent="0.2">
      <c r="A150" s="2" t="s">
        <v>165</v>
      </c>
      <c r="B150" s="21"/>
      <c r="C150" s="82" t="str">
        <f>IF('1 Information de base'!F18&gt;0,"","xxxxxxxxxxx")</f>
        <v>xxxxxxxxxxx</v>
      </c>
    </row>
    <row r="151" spans="1:3" x14ac:dyDescent="0.2">
      <c r="A151" s="2" t="s">
        <v>164</v>
      </c>
      <c r="B151" s="21"/>
      <c r="C151" s="82" t="str">
        <f>IF('1 Information de base'!F18&gt;0,"","xxxxxxxxxxx")</f>
        <v>xxxxxxxxxxx</v>
      </c>
    </row>
    <row r="152" spans="1:3" x14ac:dyDescent="0.2">
      <c r="A152" s="2" t="s">
        <v>163</v>
      </c>
      <c r="B152" s="21"/>
      <c r="C152" s="82" t="str">
        <f>IF('1 Information de base'!F18&gt;0,"","xxxxxxxxxxx")</f>
        <v>xxxxxxxxxxx</v>
      </c>
    </row>
    <row r="153" spans="1:3" x14ac:dyDescent="0.2">
      <c r="A153" s="21" t="s">
        <v>286</v>
      </c>
      <c r="B153" s="104" t="str">
        <f>IF('1 Information de base'!F17&gt;0,"","N/A")</f>
        <v>N/A</v>
      </c>
      <c r="C153" s="82" t="str">
        <f>IF('1 Information de base'!F16&gt;0,"","xxxxxxxxxxx")</f>
        <v>xxxxxxxxxxx</v>
      </c>
    </row>
    <row r="154" spans="1:3" ht="13.5" thickBot="1" x14ac:dyDescent="0.25">
      <c r="A154" s="13" t="s">
        <v>285</v>
      </c>
      <c r="B154" s="21"/>
      <c r="C154" s="83"/>
    </row>
    <row r="155" spans="1:3" ht="16.5" thickBot="1" x14ac:dyDescent="0.3">
      <c r="A155" s="54" t="s">
        <v>261</v>
      </c>
      <c r="B155" s="26"/>
      <c r="C155" s="69">
        <f>SUM(C147:C154)</f>
        <v>0</v>
      </c>
    </row>
  </sheetData>
  <mergeCells count="3">
    <mergeCell ref="A1:C1"/>
    <mergeCell ref="A33:C33"/>
    <mergeCell ref="A95:C95"/>
  </mergeCells>
  <pageMargins left="0.70866141732283472" right="0.70866141732283472" top="0.74803149606299213" bottom="0.74803149606299213" header="0.31496062992125984" footer="0.31496062992125984"/>
  <pageSetup paperSize="9" scale="80" orientation="portrait" r:id="rId1"/>
  <headerFooter>
    <oddHeader>&amp;C&amp;"Arial,Bold"Budgétisation des heures dans un mandat de commissaire</oddHeader>
    <oddFooter>&amp;L&amp;A&amp;C&amp;P / &amp;N</oddFooter>
  </headerFooter>
  <rowBreaks count="2" manualBreakCount="2">
    <brk id="32" max="16383" man="1"/>
    <brk id="94" max="16383" man="1"/>
  </rowBreaks>
  <extLst>
    <ext xmlns:x14="http://schemas.microsoft.com/office/spreadsheetml/2009/9/main" uri="{78C0D931-6437-407d-A8EE-F0AAD7539E65}">
      <x14:conditionalFormattings>
        <x14:conditionalFormatting xmlns:xm="http://schemas.microsoft.com/office/excel/2006/main">
          <x14:cfRule type="cellIs" priority="8" operator="equal" id="{CB040AAE-D997-43F2-9E9D-32DA1AF5BB93}">
            <xm:f>'1 Information de base'!$E$129</xm:f>
            <x14:dxf>
              <font>
                <b/>
                <i val="0"/>
                <strike val="0"/>
                <color rgb="FFFF0000"/>
              </font>
            </x14:dxf>
          </x14:cfRule>
          <xm:sqref>B108</xm:sqref>
        </x14:conditionalFormatting>
        <x14:conditionalFormatting xmlns:xm="http://schemas.microsoft.com/office/excel/2006/main">
          <x14:cfRule type="cellIs" priority="7" operator="equal" id="{455229FB-1A7F-40C8-A023-9671157A793E}">
            <xm:f>'1 Information de base'!$E$129</xm:f>
            <x14:dxf>
              <font>
                <b/>
                <i val="0"/>
                <strike val="0"/>
                <color rgb="FFFF0000"/>
              </font>
            </x14:dxf>
          </x14:cfRule>
          <xm:sqref>B101</xm:sqref>
        </x14:conditionalFormatting>
        <x14:conditionalFormatting xmlns:xm="http://schemas.microsoft.com/office/excel/2006/main">
          <x14:cfRule type="cellIs" priority="4" operator="equal" id="{2AAB6689-D702-4CA6-B57E-0A51AECFE2EA}">
            <xm:f>'1 Information de base'!$E$129</xm:f>
            <x14:dxf>
              <font>
                <b/>
                <i val="0"/>
                <strike val="0"/>
                <color rgb="FFFF0000"/>
              </font>
            </x14:dxf>
          </x14:cfRule>
          <xm:sqref>B65</xm:sqref>
        </x14:conditionalFormatting>
        <x14:conditionalFormatting xmlns:xm="http://schemas.microsoft.com/office/excel/2006/main">
          <x14:cfRule type="cellIs" priority="2" operator="equal" id="{AC3969CA-A985-4724-BB21-05CFC0516A5C}">
            <xm:f>'1 Information de base'!$E$129</xm:f>
            <x14:dxf>
              <font>
                <b/>
                <i val="0"/>
                <strike val="0"/>
                <color rgb="FFFF0000"/>
              </font>
            </x14:dxf>
          </x14:cfRule>
          <xm:sqref>B49</xm:sqref>
        </x14:conditionalFormatting>
        <x14:conditionalFormatting xmlns:xm="http://schemas.microsoft.com/office/excel/2006/main">
          <x14:cfRule type="cellIs" priority="1" operator="equal" id="{D65FE7B9-02EA-4CE6-A45E-67DC720896F2}">
            <xm:f>'1 Information de base'!$E$129</xm:f>
            <x14:dxf>
              <font>
                <b/>
                <i val="0"/>
                <strike val="0"/>
                <color rgb="FFFF0000"/>
              </font>
            </x14:dxf>
          </x14:cfRule>
          <xm:sqref>B39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6348715C70104394B9EC5FF59EE5BB" ma:contentTypeVersion="2" ma:contentTypeDescription="Create a new document." ma:contentTypeScope="" ma:versionID="199933b578a3ca9d87bd72628c5c0927">
  <xsd:schema xmlns:xsd="http://www.w3.org/2001/XMLSchema" xmlns:xs="http://www.w3.org/2001/XMLSchema" xmlns:p="http://schemas.microsoft.com/office/2006/metadata/properties" xmlns:ns2="90359a4a-3ee0-4d21-9975-9d02abdd1639" xmlns:ns3="aab71827-5594-4718-8319-870edd58f957" targetNamespace="http://schemas.microsoft.com/office/2006/metadata/properties" ma:root="true" ma:fieldsID="7f089146083a9a0d39a4aae20deeeaea" ns2:_="" ns3:_="">
    <xsd:import namespace="90359a4a-3ee0-4d21-9975-9d02abdd1639"/>
    <xsd:import namespace="aab71827-5594-4718-8319-870edd58f95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59a4a-3ee0-4d21-9975-9d02abdd163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b71827-5594-4718-8319-870edd58f957"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BC84B295-90CC-4571-9FF7-45050EFB096C}"/>
</file>

<file path=customXml/itemProps2.xml><?xml version="1.0" encoding="utf-8"?>
<ds:datastoreItem xmlns:ds="http://schemas.openxmlformats.org/officeDocument/2006/customXml" ds:itemID="{14D3746B-59CF-4946-BF9A-120FFE409798}">
  <ds:schemaRefs>
    <ds:schemaRef ds:uri="http://schemas.microsoft.com/sharepoint/v3/contenttype/forms"/>
  </ds:schemaRefs>
</ds:datastoreItem>
</file>

<file path=customXml/itemProps3.xml><?xml version="1.0" encoding="utf-8"?>
<ds:datastoreItem xmlns:ds="http://schemas.openxmlformats.org/officeDocument/2006/customXml" ds:itemID="{0BD1CB28-8324-40FB-9947-DDBA98C51B92}">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B08A0084-5D22-432B-B795-DE20603133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Notice d'utilisation</vt:lpstr>
      <vt:lpstr>1 Information de base</vt:lpstr>
      <vt:lpstr>2 Estimation des heures d'audit</vt:lpstr>
      <vt:lpstr>3 Annexes</vt:lpstr>
      <vt:lpstr>'1 Information de base'!Print_Area</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budgétisation des heures</dc:title>
  <dc:creator>DVC</dc:creator>
  <cp:lastModifiedBy>De Blauwe Steven</cp:lastModifiedBy>
  <cp:lastPrinted>2019-06-18T09:51:30Z</cp:lastPrinted>
  <dcterms:created xsi:type="dcterms:W3CDTF">2010-12-20T13:03:55Z</dcterms:created>
  <dcterms:modified xsi:type="dcterms:W3CDTF">2019-06-18T12:16:08Z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0x010100686348715C70104394B9EC5FF59EE5BB</vt:lpwstr>
  </property>
</Properties>
</file>